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новый с фев 2014  (2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<sst xmlns="http://schemas.openxmlformats.org/spreadsheetml/2006/main" count="227" uniqueCount="198">
  <si>
    <t>Итого</t>
  </si>
  <si>
    <t>Ленинградская,19</t>
  </si>
  <si>
    <t>Энергетиков,5</t>
  </si>
  <si>
    <t>Архангельская,37</t>
  </si>
  <si>
    <t>Свободы,22</t>
  </si>
  <si>
    <t>Энергетиков,16а</t>
  </si>
  <si>
    <t>Энергетиков,17</t>
  </si>
  <si>
    <t>Ветеранов,1</t>
  </si>
  <si>
    <t>Ветеранов,15</t>
  </si>
  <si>
    <t>Ветеранов,17</t>
  </si>
  <si>
    <t>Кирова,10</t>
  </si>
  <si>
    <t>Кирова,12</t>
  </si>
  <si>
    <t>Кирова,13</t>
  </si>
  <si>
    <t>Кирова,14</t>
  </si>
  <si>
    <t>Кирова,17</t>
  </si>
  <si>
    <t>Кирова,19</t>
  </si>
  <si>
    <t>Кирова,21</t>
  </si>
  <si>
    <t>Кирова,6</t>
  </si>
  <si>
    <t>Клубная,21</t>
  </si>
  <si>
    <t>Клубная,3</t>
  </si>
  <si>
    <t>Ленинградская,1</t>
  </si>
  <si>
    <t>Ленинградская,4</t>
  </si>
  <si>
    <t>пер.Больничный,1</t>
  </si>
  <si>
    <t>Школьная,8</t>
  </si>
  <si>
    <t>Школьная,9</t>
  </si>
  <si>
    <t>Школьная,11</t>
  </si>
  <si>
    <t>Школьная,16</t>
  </si>
  <si>
    <t>Клубная,2</t>
  </si>
  <si>
    <t>Клубная,5</t>
  </si>
  <si>
    <t>Кирова,5</t>
  </si>
  <si>
    <t>Кирова,7</t>
  </si>
  <si>
    <t>Клубная,6</t>
  </si>
  <si>
    <t>Энергетиков,4а</t>
  </si>
  <si>
    <t>Механизаторов,16</t>
  </si>
  <si>
    <t>Ленинградская, 37</t>
  </si>
  <si>
    <t>Молодежная,3</t>
  </si>
  <si>
    <t>Молодежная,5</t>
  </si>
  <si>
    <t>Свободы,13</t>
  </si>
  <si>
    <t>Энергетиков,33а</t>
  </si>
  <si>
    <t>Южная,20</t>
  </si>
  <si>
    <t>Ворошилова,18</t>
  </si>
  <si>
    <t>Восточная,10</t>
  </si>
  <si>
    <t>Восточная,4</t>
  </si>
  <si>
    <t>Восточная,8</t>
  </si>
  <si>
    <t>Ленинградская,5</t>
  </si>
  <si>
    <t>Ленинградская,6</t>
  </si>
  <si>
    <t>пер.Заводской,5</t>
  </si>
  <si>
    <t>пер.Майский,5</t>
  </si>
  <si>
    <t>пер.Майский,1</t>
  </si>
  <si>
    <t>Пушкина,16</t>
  </si>
  <si>
    <t>Советская,21</t>
  </si>
  <si>
    <t>Энергетиков, 5а</t>
  </si>
  <si>
    <t>Энергетиков,10</t>
  </si>
  <si>
    <t>Энергетиков,12</t>
  </si>
  <si>
    <t>Энергетиков,19</t>
  </si>
  <si>
    <t>Энергетиков,7а</t>
  </si>
  <si>
    <t>Южная,6</t>
  </si>
  <si>
    <t>Южная,8</t>
  </si>
  <si>
    <t>Пустораменская,55</t>
  </si>
  <si>
    <t>Колхозная,5</t>
  </si>
  <si>
    <t>Молодежная,20</t>
  </si>
  <si>
    <t>Молодежная,6</t>
  </si>
  <si>
    <t>Музлесдрев,4</t>
  </si>
  <si>
    <t>Музлесдрев,6</t>
  </si>
  <si>
    <t>Свободы,18</t>
  </si>
  <si>
    <t>Свободы,24</t>
  </si>
  <si>
    <t>Свободы,26</t>
  </si>
  <si>
    <t>Энергетиков,8</t>
  </si>
  <si>
    <t>Южная,5</t>
  </si>
  <si>
    <t>Молодежная,12</t>
  </si>
  <si>
    <t>Пушкина,14</t>
  </si>
  <si>
    <t>Свободы,10</t>
  </si>
  <si>
    <t>Свободы,16</t>
  </si>
  <si>
    <t>Заболотная,13</t>
  </si>
  <si>
    <t>Заводская,7</t>
  </si>
  <si>
    <t>пер.Дорожный,3</t>
  </si>
  <si>
    <t>пер.Дорожный,5</t>
  </si>
  <si>
    <t>пер.Дорожный,7</t>
  </si>
  <si>
    <t>Спортивная,5</t>
  </si>
  <si>
    <t>Спортивная,7</t>
  </si>
  <si>
    <t>Южная,1</t>
  </si>
  <si>
    <t>Ленинградская 14а</t>
  </si>
  <si>
    <t>Энергетиков,17а</t>
  </si>
  <si>
    <t>ООО "Приоритет"</t>
  </si>
  <si>
    <t>кв.м</t>
  </si>
  <si>
    <t>Октябрьская,8а</t>
  </si>
  <si>
    <t>Энергетиков,6</t>
  </si>
  <si>
    <t>Ленинградская,21</t>
  </si>
  <si>
    <t>Энергетиков,19а</t>
  </si>
  <si>
    <t>Пушкина,7</t>
  </si>
  <si>
    <t>Ленинградская,22а</t>
  </si>
  <si>
    <t>Свободы,17</t>
  </si>
  <si>
    <t>Энергетиков,2а</t>
  </si>
  <si>
    <t>Энергетиков,33</t>
  </si>
  <si>
    <t>Энергетиков,35</t>
  </si>
  <si>
    <t>Восточная,6</t>
  </si>
  <si>
    <t>Восточная,16</t>
  </si>
  <si>
    <t>Восточная,3</t>
  </si>
  <si>
    <t>Заводская,5</t>
  </si>
  <si>
    <t>Каменная,28</t>
  </si>
  <si>
    <t>Красноармейская,9</t>
  </si>
  <si>
    <t>Ленина,26</t>
  </si>
  <si>
    <t>Ленинградская,24</t>
  </si>
  <si>
    <t>Луговая,27</t>
  </si>
  <si>
    <t>Луговая,29</t>
  </si>
  <si>
    <t>Механизаторов,2</t>
  </si>
  <si>
    <t>Механизаторов,6</t>
  </si>
  <si>
    <t>пер.Больничный,2</t>
  </si>
  <si>
    <t>пер.Больничный,4</t>
  </si>
  <si>
    <t>Свободы,15</t>
  </si>
  <si>
    <t>Советская,13</t>
  </si>
  <si>
    <t>ПЕРЕЧЕНЬ ЖИЛОГО ФОНДА</t>
  </si>
  <si>
    <t>Ворошилова,6</t>
  </si>
  <si>
    <t>Каменная 52</t>
  </si>
  <si>
    <t>Клубная 20</t>
  </si>
  <si>
    <t>Прокатова 58</t>
  </si>
  <si>
    <t>Прокатова 18</t>
  </si>
  <si>
    <t>Ленинградская 14</t>
  </si>
  <si>
    <t>Школьная 9</t>
  </si>
  <si>
    <t>Школьная 11</t>
  </si>
  <si>
    <t>Кр Знамя 26</t>
  </si>
  <si>
    <t>Кр Знамя 28</t>
  </si>
  <si>
    <t>Клубная 2</t>
  </si>
  <si>
    <t>Клубная 5</t>
  </si>
  <si>
    <t>Клубная 7</t>
  </si>
  <si>
    <t>Ветеранов 11</t>
  </si>
  <si>
    <t>Клубная 13</t>
  </si>
  <si>
    <t>Кирова 6а</t>
  </si>
  <si>
    <t>Кирова 8</t>
  </si>
  <si>
    <t>Кирова 5</t>
  </si>
  <si>
    <t>Кирова 7</t>
  </si>
  <si>
    <t>Фестивальная 1</t>
  </si>
  <si>
    <t>Школьная 16</t>
  </si>
  <si>
    <t>Школьная 14</t>
  </si>
  <si>
    <t>Пустораменская 55</t>
  </si>
  <si>
    <t>Ветеранов 17</t>
  </si>
  <si>
    <t>Советская 23</t>
  </si>
  <si>
    <t>Архангельская,14</t>
  </si>
  <si>
    <t>Луговая.25</t>
  </si>
  <si>
    <t>Ленина,24</t>
  </si>
  <si>
    <t>Ленинградская,45</t>
  </si>
  <si>
    <t>пер.Больничный,11</t>
  </si>
  <si>
    <t>площадь</t>
  </si>
  <si>
    <t>ТСЖ №1</t>
  </si>
  <si>
    <t>ТСЖ №2</t>
  </si>
  <si>
    <t>ТСЖ №3</t>
  </si>
  <si>
    <t>ТСЖ №4</t>
  </si>
  <si>
    <t>ТСЖ №5</t>
  </si>
  <si>
    <t>ТСЖ №9</t>
  </si>
  <si>
    <t>ТСЖ №11</t>
  </si>
  <si>
    <t>ТСЖ №13</t>
  </si>
  <si>
    <t>Итого ТСЖ №13</t>
  </si>
  <si>
    <t>ТСЖ №15</t>
  </si>
  <si>
    <t>ТСЖ №17</t>
  </si>
  <si>
    <t>ТСЖ №18</t>
  </si>
  <si>
    <t>Итого ТСЖ №18</t>
  </si>
  <si>
    <t>ТСЖ №19</t>
  </si>
  <si>
    <t>ТСЖ №20</t>
  </si>
  <si>
    <t>Итого ТСЖ №20</t>
  </si>
  <si>
    <t>ТСЖ №21</t>
  </si>
  <si>
    <t>ТСЖ №25</t>
  </si>
  <si>
    <t>Итого ТСЖ №25</t>
  </si>
  <si>
    <t>ТСЖ №26</t>
  </si>
  <si>
    <t>Ленинградская,16</t>
  </si>
  <si>
    <t>ТСЖ №28</t>
  </si>
  <si>
    <t>ТСЖ №29</t>
  </si>
  <si>
    <t>пер.Заводской,1а</t>
  </si>
  <si>
    <t>ТСЖ №30</t>
  </si>
  <si>
    <t>ТСЖ №31</t>
  </si>
  <si>
    <t>Кирова,9</t>
  </si>
  <si>
    <t>Итого новые ТСЖ</t>
  </si>
  <si>
    <t>счетчики на тепло</t>
  </si>
  <si>
    <t>2 сч</t>
  </si>
  <si>
    <t>Красное знамя,26</t>
  </si>
  <si>
    <t>Красное знамя,28</t>
  </si>
  <si>
    <t>Ленинградская,37</t>
  </si>
  <si>
    <t>ТСЖ №32</t>
  </si>
  <si>
    <t>ТСЖ №33</t>
  </si>
  <si>
    <t>ТСЖ №34</t>
  </si>
  <si>
    <t>Ленинградская,37а</t>
  </si>
  <si>
    <t>ТСЖ №35</t>
  </si>
  <si>
    <t>Кирова,15</t>
  </si>
  <si>
    <t>Каменная,2</t>
  </si>
  <si>
    <t>Пушкина,10</t>
  </si>
  <si>
    <t>Пушкина,12</t>
  </si>
  <si>
    <t>Пушкина,4</t>
  </si>
  <si>
    <t>Пушкина,6</t>
  </si>
  <si>
    <t>Пушкина,8</t>
  </si>
  <si>
    <t>пер.Майский,3</t>
  </si>
  <si>
    <t>Спортивная,1</t>
  </si>
  <si>
    <t>Спортивная,3</t>
  </si>
  <si>
    <t>№</t>
  </si>
  <si>
    <t>Адрес</t>
  </si>
  <si>
    <t>Этажность</t>
  </si>
  <si>
    <t>Год постройки</t>
  </si>
  <si>
    <t>Общая площадь</t>
  </si>
  <si>
    <t>Кол-во квартир</t>
  </si>
  <si>
    <t>Проживает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</si>
</sst>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    &quot;;\-#,##0.00&quot;    &quot;;&quot; -&quot;#&quot;    &quot;;@\ "/>
    <numFmt numFmtId="165" formatCode="0.0"/>
    <numFmt numFmtId="166" formatCode="0.00000"/>
    <numFmt numFmtId="167" formatCode="0.000000"/>
    <numFmt numFmtId="168" formatCode="\ #,##0.00000&quot;    &quot;;\-#,##0.00000&quot;    &quot;;&quot; -&quot;#&quot;    &quot;;@\ "/>
    <numFmt numFmtId="169" formatCode="0.000"/>
    <numFmt numFmtId="170" formatCode="0.0000"/>
    <numFmt numFmtId="171" formatCode="mmm/yyyy"/>
  </numFmts>
  <fonts count="6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9"/>
  <dimension ref="A1:AR607"/>
  <sheetViews>
    <sheetView tabSelected="1" zoomScale="80" zoomScaleNormal="80" workbookViewId="0" topLeftCell="A1">
      <pane ySplit="4" topLeftCell="BM86" activePane="bottomLeft" state="frozen"/>
      <selection pane="topLeft" activeCell="A1" sqref="A1"/>
      <selection pane="bottomLeft" activeCell="L128" sqref="L128"/>
    </sheetView>
  </sheetViews>
  <sheetFormatPr defaultColWidth="9.140625" defaultRowHeight="12.75"/>
  <cols>
    <col min="1" max="1" width="10.28125" style="16" customWidth="1"/>
    <col min="2" max="2" width="6.00390625" style="16" customWidth="1"/>
    <col min="3" max="3" width="20.7109375" style="16" customWidth="1"/>
    <col min="4" max="4" width="11.421875" style="16" customWidth="1"/>
    <col min="5" max="5" width="13.140625" style="16" customWidth="1"/>
    <col min="6" max="6" width="18.00390625" style="16" customWidth="1"/>
    <col min="7" max="7" width="16.28125" style="16" customWidth="1"/>
    <col min="8" max="8" width="14.140625" style="34" customWidth="1"/>
    <col min="9" max="10" width="10.57421875" style="17" customWidth="1"/>
    <col min="11" max="11" width="11.28125" style="17" customWidth="1"/>
    <col min="12" max="13" width="12.57421875" style="17" customWidth="1"/>
    <col min="14" max="14" width="11.57421875" style="17" customWidth="1"/>
    <col min="15" max="15" width="13.421875" style="17" customWidth="1"/>
    <col min="16" max="16" width="12.8515625" style="17" customWidth="1"/>
    <col min="17" max="17" width="14.140625" style="17" customWidth="1"/>
    <col min="18" max="18" width="13.8515625" style="18" customWidth="1"/>
    <col min="19" max="19" width="9.140625" style="17" customWidth="1"/>
    <col min="20" max="20" width="10.7109375" style="16" customWidth="1"/>
    <col min="21" max="21" width="9.7109375" style="16" customWidth="1"/>
    <col min="22" max="25" width="9.140625" style="16" customWidth="1"/>
    <col min="26" max="26" width="16.7109375" style="16" customWidth="1"/>
    <col min="27" max="27" width="11.00390625" style="16" customWidth="1"/>
    <col min="28" max="28" width="9.28125" style="16" customWidth="1"/>
    <col min="29" max="29" width="13.00390625" style="16" customWidth="1"/>
    <col min="30" max="30" width="9.140625" style="16" customWidth="1"/>
    <col min="31" max="31" width="11.7109375" style="16" customWidth="1"/>
    <col min="32" max="33" width="9.140625" style="16" customWidth="1"/>
    <col min="34" max="34" width="20.00390625" style="16" customWidth="1"/>
    <col min="35" max="16384" width="9.140625" style="16" customWidth="1"/>
  </cols>
  <sheetData>
    <row r="1" ht="18">
      <c r="D1" s="3" t="s">
        <v>83</v>
      </c>
    </row>
    <row r="2" spans="2:10" ht="12.75">
      <c r="B2" s="2"/>
      <c r="E2" s="2"/>
      <c r="F2" s="2"/>
      <c r="H2" s="6"/>
      <c r="I2" s="5"/>
      <c r="J2" s="5"/>
    </row>
    <row r="3" spans="3:19" s="2" customFormat="1" ht="12.75">
      <c r="C3" s="48" t="s">
        <v>111</v>
      </c>
      <c r="D3" s="48"/>
      <c r="E3" s="48"/>
      <c r="F3" s="48"/>
      <c r="G3" s="48"/>
      <c r="H3" s="7"/>
      <c r="I3" s="4"/>
      <c r="J3" s="4"/>
      <c r="K3" s="1"/>
      <c r="L3" s="1"/>
      <c r="M3" s="1"/>
      <c r="N3" s="1"/>
      <c r="O3" s="1"/>
      <c r="P3" s="1"/>
      <c r="Q3" s="1"/>
      <c r="R3" s="4"/>
      <c r="S3" s="1"/>
    </row>
    <row r="4" spans="5:19" s="2" customFormat="1" ht="12.75">
      <c r="E4" s="16"/>
      <c r="G4" s="16"/>
      <c r="H4" s="6"/>
      <c r="I4" s="5"/>
      <c r="J4" s="5"/>
      <c r="K4" s="1"/>
      <c r="L4" s="1"/>
      <c r="M4" s="1"/>
      <c r="N4" s="1"/>
      <c r="O4" s="1"/>
      <c r="P4" s="1"/>
      <c r="Q4" s="1"/>
      <c r="R4" s="4"/>
      <c r="S4" s="1"/>
    </row>
    <row r="5" spans="2:19" s="2" customFormat="1" ht="12.75">
      <c r="B5" s="10" t="s">
        <v>191</v>
      </c>
      <c r="C5" s="10" t="s">
        <v>192</v>
      </c>
      <c r="D5" s="10" t="s">
        <v>193</v>
      </c>
      <c r="E5" s="10" t="s">
        <v>194</v>
      </c>
      <c r="F5" s="10" t="s">
        <v>195</v>
      </c>
      <c r="G5" s="10" t="s">
        <v>196</v>
      </c>
      <c r="H5" s="11" t="s">
        <v>197</v>
      </c>
      <c r="I5" s="1"/>
      <c r="J5" s="1"/>
      <c r="K5" s="1"/>
      <c r="L5" s="1"/>
      <c r="M5" s="1"/>
      <c r="N5" s="1"/>
      <c r="O5" s="8"/>
      <c r="P5" s="8"/>
      <c r="Q5" s="1"/>
      <c r="R5" s="4"/>
      <c r="S5" s="1"/>
    </row>
    <row r="6" spans="2:22" ht="12.75">
      <c r="B6" s="21">
        <v>1</v>
      </c>
      <c r="C6" s="21" t="s">
        <v>115</v>
      </c>
      <c r="D6" s="27">
        <v>5</v>
      </c>
      <c r="E6" s="27">
        <v>1992</v>
      </c>
      <c r="F6" s="27">
        <v>2837.6</v>
      </c>
      <c r="G6" s="27">
        <v>60</v>
      </c>
      <c r="H6" s="45">
        <v>109</v>
      </c>
      <c r="L6" s="12"/>
      <c r="O6" s="1"/>
      <c r="P6" s="1"/>
      <c r="Q6" s="1"/>
      <c r="R6" s="4"/>
      <c r="S6" s="1"/>
      <c r="V6" s="35"/>
    </row>
    <row r="7" spans="2:22" ht="12.75">
      <c r="B7" s="21">
        <f aca="true" t="shared" si="0" ref="B7:B15">B6+1</f>
        <v>2</v>
      </c>
      <c r="C7" s="21" t="s">
        <v>89</v>
      </c>
      <c r="D7" s="27">
        <v>5</v>
      </c>
      <c r="E7" s="27">
        <v>1970</v>
      </c>
      <c r="F7" s="27">
        <v>3169.2</v>
      </c>
      <c r="G7" s="27">
        <v>70</v>
      </c>
      <c r="H7" s="45">
        <v>112</v>
      </c>
      <c r="L7" s="1"/>
      <c r="M7" s="1"/>
      <c r="N7" s="1"/>
      <c r="O7" s="1"/>
      <c r="P7" s="1"/>
      <c r="Q7" s="1"/>
      <c r="R7" s="4"/>
      <c r="S7" s="1"/>
      <c r="V7" s="35"/>
    </row>
    <row r="8" spans="2:22" ht="12.75">
      <c r="B8" s="21">
        <f t="shared" si="0"/>
        <v>3</v>
      </c>
      <c r="C8" s="21" t="s">
        <v>87</v>
      </c>
      <c r="D8" s="27">
        <v>3</v>
      </c>
      <c r="E8" s="27">
        <v>1986</v>
      </c>
      <c r="F8" s="27">
        <v>2987.3</v>
      </c>
      <c r="G8" s="27">
        <v>63</v>
      </c>
      <c r="H8" s="45">
        <v>117</v>
      </c>
      <c r="V8" s="35"/>
    </row>
    <row r="9" spans="2:22" ht="12.75">
      <c r="B9" s="21">
        <f t="shared" si="0"/>
        <v>4</v>
      </c>
      <c r="C9" s="21" t="s">
        <v>90</v>
      </c>
      <c r="D9" s="27">
        <v>5</v>
      </c>
      <c r="E9" s="27">
        <v>1983</v>
      </c>
      <c r="F9" s="27">
        <v>2686.6</v>
      </c>
      <c r="G9" s="27">
        <v>40</v>
      </c>
      <c r="H9" s="45">
        <v>90</v>
      </c>
      <c r="V9" s="35"/>
    </row>
    <row r="10" spans="2:22" ht="12.75">
      <c r="B10" s="21">
        <f t="shared" si="0"/>
        <v>5</v>
      </c>
      <c r="C10" s="21" t="s">
        <v>1</v>
      </c>
      <c r="D10" s="27">
        <v>3</v>
      </c>
      <c r="E10" s="27">
        <v>1986</v>
      </c>
      <c r="F10" s="27">
        <v>1294.9</v>
      </c>
      <c r="G10" s="27">
        <v>27</v>
      </c>
      <c r="H10" s="45">
        <v>58</v>
      </c>
      <c r="K10" s="19"/>
      <c r="V10" s="35"/>
    </row>
    <row r="11" spans="2:22" ht="12.75">
      <c r="B11" s="21">
        <f t="shared" si="0"/>
        <v>6</v>
      </c>
      <c r="C11" s="21" t="s">
        <v>2</v>
      </c>
      <c r="D11" s="27">
        <v>5</v>
      </c>
      <c r="E11" s="27">
        <v>1990</v>
      </c>
      <c r="F11" s="27">
        <v>4349.7</v>
      </c>
      <c r="G11" s="27">
        <v>90</v>
      </c>
      <c r="H11" s="45">
        <v>160</v>
      </c>
      <c r="K11" s="19"/>
      <c r="L11" s="19"/>
      <c r="M11" s="19"/>
      <c r="N11" s="19"/>
      <c r="O11" s="19"/>
      <c r="P11" s="19"/>
      <c r="S11" s="18"/>
      <c r="V11" s="35"/>
    </row>
    <row r="12" spans="2:19" ht="12.75">
      <c r="B12" s="21">
        <f t="shared" si="0"/>
        <v>7</v>
      </c>
      <c r="C12" s="21" t="s">
        <v>3</v>
      </c>
      <c r="D12" s="27">
        <v>4</v>
      </c>
      <c r="E12" s="27">
        <v>1999</v>
      </c>
      <c r="F12" s="27">
        <v>1394.2</v>
      </c>
      <c r="G12" s="27">
        <v>24</v>
      </c>
      <c r="H12" s="45">
        <v>71</v>
      </c>
      <c r="I12" s="12"/>
      <c r="J12" s="12"/>
      <c r="L12" s="19"/>
      <c r="M12" s="19"/>
      <c r="N12" s="19"/>
      <c r="O12" s="19"/>
      <c r="P12" s="19"/>
      <c r="S12" s="18"/>
    </row>
    <row r="13" spans="2:19" ht="12.75">
      <c r="B13" s="21">
        <f t="shared" si="0"/>
        <v>8</v>
      </c>
      <c r="C13" s="21" t="s">
        <v>4</v>
      </c>
      <c r="D13" s="27">
        <v>3</v>
      </c>
      <c r="E13" s="27">
        <v>1998</v>
      </c>
      <c r="F13" s="27">
        <v>1303.8</v>
      </c>
      <c r="G13" s="27">
        <v>27</v>
      </c>
      <c r="H13" s="45">
        <v>51</v>
      </c>
      <c r="I13" s="12"/>
      <c r="J13" s="12"/>
      <c r="L13" s="19"/>
      <c r="M13" s="19"/>
      <c r="N13" s="19"/>
      <c r="O13" s="19"/>
      <c r="P13" s="19"/>
      <c r="S13" s="18"/>
    </row>
    <row r="14" spans="2:32" ht="12.75">
      <c r="B14" s="21">
        <f t="shared" si="0"/>
        <v>9</v>
      </c>
      <c r="C14" s="21" t="s">
        <v>5</v>
      </c>
      <c r="D14" s="27">
        <v>3</v>
      </c>
      <c r="E14" s="27">
        <v>1992</v>
      </c>
      <c r="F14" s="27">
        <v>870.8</v>
      </c>
      <c r="G14" s="27">
        <v>18</v>
      </c>
      <c r="H14" s="45">
        <v>42</v>
      </c>
      <c r="I14" s="12"/>
      <c r="J14" s="12"/>
      <c r="L14" s="19"/>
      <c r="M14" s="19"/>
      <c r="N14" s="19"/>
      <c r="O14" s="19"/>
      <c r="P14" s="19"/>
      <c r="Q14" s="19"/>
      <c r="R14" s="19"/>
      <c r="S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2:32" ht="12.75">
      <c r="B15" s="21">
        <f t="shared" si="0"/>
        <v>10</v>
      </c>
      <c r="C15" s="21" t="s">
        <v>6</v>
      </c>
      <c r="D15" s="27">
        <v>5</v>
      </c>
      <c r="E15" s="27">
        <v>1979</v>
      </c>
      <c r="F15" s="27">
        <v>5216.4</v>
      </c>
      <c r="G15" s="27">
        <v>73</v>
      </c>
      <c r="H15" s="45">
        <v>203</v>
      </c>
      <c r="I15" s="12"/>
      <c r="J15" s="12"/>
      <c r="L15" s="19"/>
      <c r="M15" s="19"/>
      <c r="N15" s="19"/>
      <c r="O15" s="19"/>
      <c r="P15" s="19"/>
      <c r="Q15" s="19"/>
      <c r="R15" s="19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32" ht="12.75">
      <c r="B16" s="21"/>
      <c r="C16" s="21" t="s">
        <v>6</v>
      </c>
      <c r="D16" s="27">
        <v>5</v>
      </c>
      <c r="E16" s="27">
        <v>2005</v>
      </c>
      <c r="F16" s="27"/>
      <c r="G16" s="27">
        <v>34</v>
      </c>
      <c r="H16" s="45"/>
      <c r="I16" s="12"/>
      <c r="J16" s="12"/>
      <c r="L16" s="19"/>
      <c r="M16" s="19"/>
      <c r="N16" s="19"/>
      <c r="O16" s="19"/>
      <c r="P16" s="19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12.75">
      <c r="B17" s="21">
        <v>11</v>
      </c>
      <c r="C17" s="21" t="s">
        <v>113</v>
      </c>
      <c r="D17" s="27">
        <v>5</v>
      </c>
      <c r="E17" s="27">
        <v>1992</v>
      </c>
      <c r="F17" s="27">
        <v>2829.1</v>
      </c>
      <c r="G17" s="27">
        <v>60</v>
      </c>
      <c r="H17" s="45">
        <v>83</v>
      </c>
      <c r="I17" s="12"/>
      <c r="J17" s="12"/>
      <c r="L17" s="19"/>
      <c r="M17" s="19"/>
      <c r="N17" s="19"/>
      <c r="O17" s="19"/>
      <c r="P17" s="19"/>
      <c r="S17" s="19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:32" ht="12.75">
      <c r="B18" s="21">
        <f aca="true" t="shared" si="1" ref="B18:B49">B17+1</f>
        <v>12</v>
      </c>
      <c r="C18" s="21" t="s">
        <v>114</v>
      </c>
      <c r="D18" s="27">
        <v>5</v>
      </c>
      <c r="E18" s="27">
        <v>1991</v>
      </c>
      <c r="F18" s="27">
        <v>4195.3</v>
      </c>
      <c r="G18" s="27">
        <v>80</v>
      </c>
      <c r="H18" s="45">
        <v>158</v>
      </c>
      <c r="I18" s="12"/>
      <c r="J18" s="12"/>
      <c r="L18" s="19"/>
      <c r="M18" s="19"/>
      <c r="N18" s="19"/>
      <c r="O18" s="19"/>
      <c r="P18" s="19"/>
      <c r="S18" s="19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4" ht="12.75">
      <c r="B19" s="21">
        <f t="shared" si="1"/>
        <v>13</v>
      </c>
      <c r="C19" s="21" t="s">
        <v>116</v>
      </c>
      <c r="D19" s="27">
        <v>3</v>
      </c>
      <c r="E19" s="27">
        <v>1988</v>
      </c>
      <c r="F19" s="27">
        <v>866.9</v>
      </c>
      <c r="G19" s="27">
        <v>18</v>
      </c>
      <c r="H19" s="45">
        <v>33</v>
      </c>
      <c r="I19" s="12"/>
      <c r="J19" s="12"/>
      <c r="L19" s="19"/>
      <c r="M19" s="19"/>
      <c r="N19" s="19"/>
      <c r="O19" s="19"/>
      <c r="P19" s="19"/>
      <c r="S19" s="19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44" s="13" customFormat="1" ht="12.75">
      <c r="A20" s="16"/>
      <c r="B20" s="21">
        <f t="shared" si="1"/>
        <v>14</v>
      </c>
      <c r="C20" s="21" t="s">
        <v>117</v>
      </c>
      <c r="D20" s="27">
        <v>5</v>
      </c>
      <c r="E20" s="27">
        <v>1994</v>
      </c>
      <c r="F20" s="27">
        <v>3490.8</v>
      </c>
      <c r="G20" s="27">
        <v>73</v>
      </c>
      <c r="H20" s="45">
        <v>117</v>
      </c>
      <c r="I20" s="12"/>
      <c r="J20" s="12"/>
      <c r="K20" s="17"/>
      <c r="L20" s="19"/>
      <c r="M20" s="19"/>
      <c r="N20" s="19"/>
      <c r="O20" s="19"/>
      <c r="P20" s="19"/>
      <c r="Q20" s="17"/>
      <c r="R20" s="18"/>
      <c r="S20" s="19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2:16" ht="12.75">
      <c r="B21" s="21">
        <f t="shared" si="1"/>
        <v>15</v>
      </c>
      <c r="C21" s="21" t="s">
        <v>81</v>
      </c>
      <c r="D21" s="27">
        <v>5</v>
      </c>
      <c r="E21" s="27">
        <v>2008</v>
      </c>
      <c r="F21" s="27">
        <v>2169.3</v>
      </c>
      <c r="G21" s="27">
        <v>45</v>
      </c>
      <c r="H21" s="45">
        <v>79</v>
      </c>
      <c r="I21" s="12"/>
      <c r="J21" s="12"/>
      <c r="L21" s="19"/>
      <c r="M21" s="19"/>
      <c r="N21" s="19"/>
      <c r="O21" s="19"/>
      <c r="P21" s="19"/>
    </row>
    <row r="22" spans="2:33" ht="12.75">
      <c r="B22" s="21">
        <f t="shared" si="1"/>
        <v>16</v>
      </c>
      <c r="C22" s="21" t="s">
        <v>112</v>
      </c>
      <c r="D22" s="27">
        <v>3</v>
      </c>
      <c r="E22" s="27">
        <v>1996</v>
      </c>
      <c r="F22" s="27">
        <v>1312.5</v>
      </c>
      <c r="G22" s="27">
        <v>27</v>
      </c>
      <c r="H22" s="45">
        <v>57</v>
      </c>
      <c r="I22" s="12"/>
      <c r="J22" s="12"/>
      <c r="L22" s="19"/>
      <c r="M22" s="19"/>
      <c r="N22" s="19"/>
      <c r="O22" s="19"/>
      <c r="P22" s="19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2:19" ht="12.75">
      <c r="B23" s="21">
        <f t="shared" si="1"/>
        <v>17</v>
      </c>
      <c r="C23" s="21" t="s">
        <v>10</v>
      </c>
      <c r="D23" s="27">
        <v>2</v>
      </c>
      <c r="E23" s="27">
        <v>1932</v>
      </c>
      <c r="F23" s="27">
        <v>760.8</v>
      </c>
      <c r="G23" s="27">
        <v>22</v>
      </c>
      <c r="H23" s="45">
        <v>37</v>
      </c>
      <c r="I23" s="12"/>
      <c r="J23" s="12"/>
      <c r="L23" s="19"/>
      <c r="M23" s="19"/>
      <c r="N23" s="19"/>
      <c r="O23" s="19"/>
      <c r="P23" s="19"/>
      <c r="S23" s="18"/>
    </row>
    <row r="24" spans="2:19" ht="12.75">
      <c r="B24" s="21">
        <f t="shared" si="1"/>
        <v>18</v>
      </c>
      <c r="C24" s="21" t="s">
        <v>18</v>
      </c>
      <c r="D24" s="27">
        <v>2</v>
      </c>
      <c r="E24" s="27">
        <v>1960</v>
      </c>
      <c r="F24" s="27">
        <v>352.9</v>
      </c>
      <c r="G24" s="27">
        <v>8</v>
      </c>
      <c r="H24" s="45">
        <v>10</v>
      </c>
      <c r="I24" s="12"/>
      <c r="J24" s="12"/>
      <c r="L24" s="19"/>
      <c r="M24" s="19"/>
      <c r="N24" s="19"/>
      <c r="O24" s="19"/>
      <c r="P24" s="19"/>
      <c r="S24" s="18"/>
    </row>
    <row r="25" spans="2:19" ht="12.75">
      <c r="B25" s="21">
        <f t="shared" si="1"/>
        <v>19</v>
      </c>
      <c r="C25" s="21" t="s">
        <v>7</v>
      </c>
      <c r="D25" s="27">
        <v>2</v>
      </c>
      <c r="E25" s="27">
        <v>1959</v>
      </c>
      <c r="F25" s="27">
        <v>344.2</v>
      </c>
      <c r="G25" s="27">
        <v>8</v>
      </c>
      <c r="H25" s="45">
        <v>21</v>
      </c>
      <c r="I25" s="12"/>
      <c r="J25" s="12"/>
      <c r="L25" s="19"/>
      <c r="M25" s="19"/>
      <c r="N25" s="19"/>
      <c r="O25" s="19"/>
      <c r="P25" s="19"/>
      <c r="S25" s="18"/>
    </row>
    <row r="26" spans="2:19" ht="12.75">
      <c r="B26" s="21">
        <f t="shared" si="1"/>
        <v>20</v>
      </c>
      <c r="C26" s="21" t="s">
        <v>14</v>
      </c>
      <c r="D26" s="27">
        <v>2</v>
      </c>
      <c r="E26" s="27">
        <v>1958</v>
      </c>
      <c r="F26" s="27">
        <v>421.4</v>
      </c>
      <c r="G26" s="27">
        <v>8</v>
      </c>
      <c r="H26" s="45">
        <v>13</v>
      </c>
      <c r="I26" s="12"/>
      <c r="J26" s="12"/>
      <c r="L26" s="19"/>
      <c r="M26" s="19"/>
      <c r="N26" s="19"/>
      <c r="O26" s="19"/>
      <c r="P26" s="19"/>
      <c r="S26" s="18"/>
    </row>
    <row r="27" spans="2:19" ht="12.75">
      <c r="B27" s="21">
        <f t="shared" si="1"/>
        <v>21</v>
      </c>
      <c r="C27" s="21" t="s">
        <v>13</v>
      </c>
      <c r="D27" s="27">
        <v>2</v>
      </c>
      <c r="E27" s="27">
        <v>1958</v>
      </c>
      <c r="F27" s="27">
        <v>414.3</v>
      </c>
      <c r="G27" s="27">
        <v>8</v>
      </c>
      <c r="H27" s="45">
        <v>13</v>
      </c>
      <c r="I27" s="12"/>
      <c r="J27" s="12"/>
      <c r="L27" s="19"/>
      <c r="M27" s="19"/>
      <c r="N27" s="19"/>
      <c r="O27" s="19"/>
      <c r="P27" s="19"/>
      <c r="S27" s="18"/>
    </row>
    <row r="28" spans="2:16" ht="12.75">
      <c r="B28" s="21">
        <f t="shared" si="1"/>
        <v>22</v>
      </c>
      <c r="C28" s="21" t="s">
        <v>23</v>
      </c>
      <c r="D28" s="27">
        <v>2</v>
      </c>
      <c r="E28" s="27">
        <v>1963</v>
      </c>
      <c r="F28" s="27">
        <v>318.4</v>
      </c>
      <c r="G28" s="27">
        <v>8</v>
      </c>
      <c r="H28" s="45">
        <v>11</v>
      </c>
      <c r="I28" s="12"/>
      <c r="J28" s="12"/>
      <c r="L28" s="19"/>
      <c r="M28" s="19"/>
      <c r="N28" s="19"/>
      <c r="O28" s="19"/>
      <c r="P28" s="19"/>
    </row>
    <row r="29" spans="2:19" ht="12.75">
      <c r="B29" s="21">
        <f t="shared" si="1"/>
        <v>23</v>
      </c>
      <c r="C29" s="21" t="s">
        <v>22</v>
      </c>
      <c r="D29" s="27">
        <v>2</v>
      </c>
      <c r="E29" s="27">
        <v>1991</v>
      </c>
      <c r="F29" s="27">
        <v>580.3</v>
      </c>
      <c r="G29" s="27">
        <v>12</v>
      </c>
      <c r="H29" s="45">
        <v>26</v>
      </c>
      <c r="I29" s="12"/>
      <c r="J29" s="12"/>
      <c r="L29" s="19"/>
      <c r="M29" s="8"/>
      <c r="N29" s="19"/>
      <c r="O29" s="19"/>
      <c r="P29" s="19"/>
      <c r="Q29" s="19"/>
      <c r="R29" s="19"/>
      <c r="S29" s="19"/>
    </row>
    <row r="30" spans="2:18" ht="12.75">
      <c r="B30" s="21">
        <f t="shared" si="1"/>
        <v>24</v>
      </c>
      <c r="C30" s="21" t="s">
        <v>20</v>
      </c>
      <c r="D30" s="27">
        <v>2</v>
      </c>
      <c r="E30" s="27">
        <v>1981</v>
      </c>
      <c r="F30" s="27">
        <v>574.5</v>
      </c>
      <c r="G30" s="27">
        <v>12</v>
      </c>
      <c r="H30" s="45">
        <v>19</v>
      </c>
      <c r="I30" s="12"/>
      <c r="J30" s="12"/>
      <c r="K30" s="19"/>
      <c r="M30" s="19"/>
      <c r="N30" s="19"/>
      <c r="O30" s="19"/>
      <c r="P30" s="19"/>
      <c r="Q30" s="19"/>
      <c r="R30" s="19"/>
    </row>
    <row r="31" spans="2:18" ht="12.75">
      <c r="B31" s="21">
        <f t="shared" si="1"/>
        <v>25</v>
      </c>
      <c r="C31" s="21" t="s">
        <v>32</v>
      </c>
      <c r="D31" s="27">
        <v>2</v>
      </c>
      <c r="E31" s="27">
        <v>1971</v>
      </c>
      <c r="F31" s="27">
        <v>423.7</v>
      </c>
      <c r="G31" s="27">
        <v>12</v>
      </c>
      <c r="H31" s="45">
        <v>17</v>
      </c>
      <c r="I31" s="12"/>
      <c r="J31" s="12"/>
      <c r="K31" s="19"/>
      <c r="M31" s="19"/>
      <c r="N31" s="19"/>
      <c r="O31" s="19"/>
      <c r="P31" s="19"/>
      <c r="Q31" s="19"/>
      <c r="R31" s="19"/>
    </row>
    <row r="32" spans="2:18" ht="12.75">
      <c r="B32" s="21">
        <f t="shared" si="1"/>
        <v>26</v>
      </c>
      <c r="C32" s="21" t="s">
        <v>31</v>
      </c>
      <c r="D32" s="27">
        <v>1</v>
      </c>
      <c r="E32" s="27">
        <v>1978</v>
      </c>
      <c r="F32" s="27">
        <v>182.4</v>
      </c>
      <c r="G32" s="27">
        <v>2</v>
      </c>
      <c r="H32" s="45">
        <v>3</v>
      </c>
      <c r="I32" s="12"/>
      <c r="J32" s="12"/>
      <c r="K32" s="19"/>
      <c r="L32" s="19"/>
      <c r="M32" s="8"/>
      <c r="N32" s="19"/>
      <c r="O32" s="19"/>
      <c r="P32" s="19"/>
      <c r="Q32" s="19"/>
      <c r="R32" s="19"/>
    </row>
    <row r="33" spans="2:18" ht="12.75">
      <c r="B33" s="21">
        <f t="shared" si="1"/>
        <v>27</v>
      </c>
      <c r="C33" s="21" t="s">
        <v>12</v>
      </c>
      <c r="D33" s="27">
        <v>2</v>
      </c>
      <c r="E33" s="27">
        <v>1958</v>
      </c>
      <c r="F33" s="27">
        <v>418.4</v>
      </c>
      <c r="G33" s="27">
        <v>8</v>
      </c>
      <c r="H33" s="45">
        <v>13</v>
      </c>
      <c r="I33" s="12"/>
      <c r="J33" s="12"/>
      <c r="K33" s="19"/>
      <c r="L33" s="19"/>
      <c r="M33" s="19"/>
      <c r="N33" s="19"/>
      <c r="O33" s="19"/>
      <c r="P33" s="19"/>
      <c r="Q33" s="19"/>
      <c r="R33" s="19"/>
    </row>
    <row r="34" spans="1:32" s="2" customFormat="1" ht="12.75">
      <c r="A34" s="16"/>
      <c r="B34" s="21">
        <f t="shared" si="1"/>
        <v>28</v>
      </c>
      <c r="C34" s="21" t="s">
        <v>17</v>
      </c>
      <c r="D34" s="27">
        <v>2</v>
      </c>
      <c r="E34" s="27">
        <v>1932</v>
      </c>
      <c r="F34" s="27">
        <v>568.5</v>
      </c>
      <c r="G34" s="27">
        <v>8</v>
      </c>
      <c r="H34" s="45">
        <v>21</v>
      </c>
      <c r="I34" s="12"/>
      <c r="J34" s="12"/>
      <c r="K34" s="17"/>
      <c r="L34" s="19"/>
      <c r="M34" s="19"/>
      <c r="N34" s="19"/>
      <c r="O34" s="19"/>
      <c r="P34" s="19"/>
      <c r="Q34" s="17"/>
      <c r="R34" s="18"/>
      <c r="S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2:16" ht="12.75">
      <c r="B35" s="21">
        <f t="shared" si="1"/>
        <v>29</v>
      </c>
      <c r="C35" s="21" t="s">
        <v>132</v>
      </c>
      <c r="D35" s="27">
        <v>2</v>
      </c>
      <c r="E35" s="27">
        <v>1966</v>
      </c>
      <c r="F35" s="27">
        <v>323.5</v>
      </c>
      <c r="G35" s="27">
        <v>8</v>
      </c>
      <c r="H35" s="45">
        <v>12</v>
      </c>
      <c r="I35" s="12"/>
      <c r="L35" s="19"/>
      <c r="M35" s="19"/>
      <c r="N35" s="19"/>
      <c r="O35" s="19"/>
      <c r="P35" s="20"/>
    </row>
    <row r="36" spans="2:16" ht="12.75">
      <c r="B36" s="21">
        <f t="shared" si="1"/>
        <v>30</v>
      </c>
      <c r="C36" s="21" t="s">
        <v>21</v>
      </c>
      <c r="D36" s="27">
        <v>2</v>
      </c>
      <c r="E36" s="27">
        <v>1978</v>
      </c>
      <c r="F36" s="27">
        <v>171.6</v>
      </c>
      <c r="G36" s="27">
        <v>2</v>
      </c>
      <c r="H36" s="45">
        <v>7</v>
      </c>
      <c r="I36" s="12"/>
      <c r="L36" s="19"/>
      <c r="M36" s="19"/>
      <c r="N36" s="19"/>
      <c r="O36" s="19"/>
      <c r="P36" s="20"/>
    </row>
    <row r="37" spans="2:16" ht="12.75">
      <c r="B37" s="21">
        <f t="shared" si="1"/>
        <v>31</v>
      </c>
      <c r="C37" s="21" t="s">
        <v>88</v>
      </c>
      <c r="D37" s="27">
        <v>5</v>
      </c>
      <c r="E37" s="27">
        <v>1976</v>
      </c>
      <c r="F37" s="27">
        <v>3353.5</v>
      </c>
      <c r="G37" s="27">
        <v>70</v>
      </c>
      <c r="H37" s="45">
        <v>126</v>
      </c>
      <c r="L37" s="19"/>
      <c r="M37" s="19"/>
      <c r="N37" s="19"/>
      <c r="O37" s="19"/>
      <c r="P37" s="20"/>
    </row>
    <row r="38" spans="2:19" ht="12.75">
      <c r="B38" s="21">
        <f t="shared" si="1"/>
        <v>32</v>
      </c>
      <c r="C38" s="21" t="s">
        <v>33</v>
      </c>
      <c r="D38" s="27">
        <v>5</v>
      </c>
      <c r="E38" s="27">
        <v>1970</v>
      </c>
      <c r="F38" s="27">
        <v>3128.1</v>
      </c>
      <c r="G38" s="27">
        <v>70</v>
      </c>
      <c r="H38" s="45">
        <v>128</v>
      </c>
      <c r="K38" s="19"/>
      <c r="M38" s="1"/>
      <c r="N38" s="19"/>
      <c r="O38" s="19"/>
      <c r="P38" s="19"/>
      <c r="Q38" s="19"/>
      <c r="R38" s="19"/>
      <c r="S38" s="20"/>
    </row>
    <row r="39" spans="2:19" ht="12.75">
      <c r="B39" s="21">
        <f t="shared" si="1"/>
        <v>33</v>
      </c>
      <c r="C39" s="21" t="s">
        <v>82</v>
      </c>
      <c r="D39" s="27">
        <v>5</v>
      </c>
      <c r="E39" s="27">
        <v>1988</v>
      </c>
      <c r="F39" s="27">
        <v>2316.6</v>
      </c>
      <c r="G39" s="27">
        <v>40</v>
      </c>
      <c r="H39" s="45">
        <v>93</v>
      </c>
      <c r="M39" s="8"/>
      <c r="N39" s="19"/>
      <c r="O39" s="19"/>
      <c r="P39" s="19"/>
      <c r="Q39" s="19"/>
      <c r="R39" s="19"/>
      <c r="S39" s="19"/>
    </row>
    <row r="40" spans="2:19" ht="12.75">
      <c r="B40" s="21">
        <f t="shared" si="1"/>
        <v>34</v>
      </c>
      <c r="C40" s="21" t="s">
        <v>91</v>
      </c>
      <c r="D40" s="27">
        <v>3</v>
      </c>
      <c r="E40" s="27">
        <v>1987</v>
      </c>
      <c r="F40" s="27">
        <v>1545.9</v>
      </c>
      <c r="G40" s="27">
        <v>27</v>
      </c>
      <c r="H40" s="45">
        <v>64</v>
      </c>
      <c r="L40" s="19"/>
      <c r="M40" s="19"/>
      <c r="N40" s="19"/>
      <c r="O40" s="19"/>
      <c r="P40" s="19"/>
      <c r="Q40" s="19"/>
      <c r="R40" s="19"/>
      <c r="S40" s="19"/>
    </row>
    <row r="41" spans="2:16" ht="12.75">
      <c r="B41" s="21">
        <f t="shared" si="1"/>
        <v>35</v>
      </c>
      <c r="C41" s="21" t="s">
        <v>92</v>
      </c>
      <c r="D41" s="27">
        <v>3</v>
      </c>
      <c r="E41" s="27">
        <v>1989</v>
      </c>
      <c r="F41" s="27">
        <v>872.3</v>
      </c>
      <c r="G41" s="27">
        <v>18</v>
      </c>
      <c r="H41" s="45">
        <v>34</v>
      </c>
      <c r="L41" s="19"/>
      <c r="M41" s="19"/>
      <c r="N41" s="19"/>
      <c r="O41" s="19"/>
      <c r="P41" s="20"/>
    </row>
    <row r="42" spans="2:16" ht="12.75">
      <c r="B42" s="21">
        <f t="shared" si="1"/>
        <v>36</v>
      </c>
      <c r="C42" s="21" t="s">
        <v>93</v>
      </c>
      <c r="D42" s="27">
        <v>3</v>
      </c>
      <c r="E42" s="27">
        <v>1989</v>
      </c>
      <c r="F42" s="27">
        <v>1301.8</v>
      </c>
      <c r="G42" s="27">
        <v>27</v>
      </c>
      <c r="H42" s="45">
        <v>55</v>
      </c>
      <c r="L42" s="19"/>
      <c r="M42" s="19"/>
      <c r="N42" s="19"/>
      <c r="O42" s="19"/>
      <c r="P42" s="20"/>
    </row>
    <row r="43" spans="2:16" ht="12.75">
      <c r="B43" s="21">
        <f t="shared" si="1"/>
        <v>37</v>
      </c>
      <c r="C43" s="21" t="s">
        <v>94</v>
      </c>
      <c r="D43" s="27">
        <v>3</v>
      </c>
      <c r="E43" s="27">
        <v>1987</v>
      </c>
      <c r="F43" s="27">
        <v>1311.5</v>
      </c>
      <c r="G43" s="27">
        <v>27</v>
      </c>
      <c r="H43" s="45">
        <v>51</v>
      </c>
      <c r="L43" s="19"/>
      <c r="M43" s="19"/>
      <c r="N43" s="19"/>
      <c r="O43" s="19"/>
      <c r="P43" s="20"/>
    </row>
    <row r="44" spans="2:16" ht="12.75">
      <c r="B44" s="21">
        <f t="shared" si="1"/>
        <v>38</v>
      </c>
      <c r="C44" s="21" t="s">
        <v>36</v>
      </c>
      <c r="D44" s="27">
        <v>3</v>
      </c>
      <c r="E44" s="27">
        <v>1988</v>
      </c>
      <c r="F44" s="27">
        <v>989.9</v>
      </c>
      <c r="G44" s="27">
        <v>18</v>
      </c>
      <c r="H44" s="45">
        <v>39</v>
      </c>
      <c r="K44" s="19"/>
      <c r="L44" s="19"/>
      <c r="M44" s="19"/>
      <c r="N44" s="19"/>
      <c r="O44" s="19"/>
      <c r="P44" s="20"/>
    </row>
    <row r="45" spans="2:19" ht="12.75">
      <c r="B45" s="21">
        <f t="shared" si="1"/>
        <v>39</v>
      </c>
      <c r="C45" s="21" t="s">
        <v>37</v>
      </c>
      <c r="D45" s="27">
        <v>3</v>
      </c>
      <c r="E45" s="27">
        <v>1986</v>
      </c>
      <c r="F45" s="27">
        <v>1285</v>
      </c>
      <c r="G45" s="27">
        <v>27</v>
      </c>
      <c r="H45" s="45">
        <v>52</v>
      </c>
      <c r="K45" s="19"/>
      <c r="L45" s="19"/>
      <c r="O45" s="19"/>
      <c r="P45" s="19"/>
      <c r="S45" s="18"/>
    </row>
    <row r="46" spans="2:16" ht="12.75">
      <c r="B46" s="21">
        <f t="shared" si="1"/>
        <v>40</v>
      </c>
      <c r="C46" s="21" t="s">
        <v>38</v>
      </c>
      <c r="D46" s="27">
        <v>3</v>
      </c>
      <c r="E46" s="27">
        <v>1995</v>
      </c>
      <c r="F46" s="27">
        <v>1646.7</v>
      </c>
      <c r="G46" s="27">
        <v>27</v>
      </c>
      <c r="H46" s="45">
        <v>75</v>
      </c>
      <c r="K46" s="19"/>
      <c r="L46" s="19"/>
      <c r="M46" s="19"/>
      <c r="N46" s="19"/>
      <c r="O46" s="19"/>
      <c r="P46" s="19"/>
    </row>
    <row r="47" spans="2:19" ht="12.75">
      <c r="B47" s="21">
        <f t="shared" si="1"/>
        <v>41</v>
      </c>
      <c r="C47" s="21" t="s">
        <v>39</v>
      </c>
      <c r="D47" s="27">
        <v>3</v>
      </c>
      <c r="E47" s="27">
        <v>1992</v>
      </c>
      <c r="F47" s="27">
        <v>1066.1</v>
      </c>
      <c r="G47" s="27">
        <v>18</v>
      </c>
      <c r="H47" s="45">
        <v>44</v>
      </c>
      <c r="K47" s="19"/>
      <c r="L47" s="19"/>
      <c r="M47" s="19"/>
      <c r="N47" s="19"/>
      <c r="O47" s="19"/>
      <c r="P47" s="19"/>
      <c r="S47" s="18"/>
    </row>
    <row r="48" spans="2:19" ht="12.75">
      <c r="B48" s="21">
        <f t="shared" si="1"/>
        <v>42</v>
      </c>
      <c r="C48" s="21" t="s">
        <v>34</v>
      </c>
      <c r="D48" s="27">
        <v>3</v>
      </c>
      <c r="E48" s="27">
        <v>2006</v>
      </c>
      <c r="F48" s="27">
        <v>397.3</v>
      </c>
      <c r="G48" s="27">
        <v>12</v>
      </c>
      <c r="H48" s="45">
        <v>14</v>
      </c>
      <c r="J48" s="12"/>
      <c r="K48" s="19"/>
      <c r="L48" s="19"/>
      <c r="M48" s="19"/>
      <c r="N48" s="19"/>
      <c r="O48" s="19"/>
      <c r="P48" s="19"/>
      <c r="S48" s="18"/>
    </row>
    <row r="49" spans="2:19" ht="12.75">
      <c r="B49" s="21">
        <f t="shared" si="1"/>
        <v>43</v>
      </c>
      <c r="C49" s="21" t="s">
        <v>179</v>
      </c>
      <c r="D49" s="27">
        <v>3</v>
      </c>
      <c r="E49" s="27">
        <v>2010</v>
      </c>
      <c r="F49" s="27">
        <v>448.9</v>
      </c>
      <c r="G49" s="27">
        <v>15</v>
      </c>
      <c r="H49" s="45">
        <v>18</v>
      </c>
      <c r="J49" s="12"/>
      <c r="K49" s="19"/>
      <c r="L49" s="19"/>
      <c r="M49" s="19"/>
      <c r="N49" s="19"/>
      <c r="O49" s="19"/>
      <c r="P49" s="19"/>
      <c r="Q49" s="19"/>
      <c r="R49" s="19"/>
      <c r="S49" s="18"/>
    </row>
    <row r="50" spans="2:19" ht="12.75">
      <c r="B50" s="21">
        <f aca="true" t="shared" si="2" ref="B50:B81">B49+1</f>
        <v>44</v>
      </c>
      <c r="C50" s="21" t="s">
        <v>95</v>
      </c>
      <c r="D50" s="27">
        <v>2</v>
      </c>
      <c r="E50" s="27">
        <v>1966</v>
      </c>
      <c r="F50" s="27">
        <v>457.2</v>
      </c>
      <c r="G50" s="27">
        <v>12</v>
      </c>
      <c r="H50" s="45">
        <v>18</v>
      </c>
      <c r="K50" s="19"/>
      <c r="L50" s="19"/>
      <c r="M50" s="19"/>
      <c r="N50" s="19"/>
      <c r="O50" s="19"/>
      <c r="P50" s="19"/>
      <c r="Q50" s="19"/>
      <c r="R50" s="19"/>
      <c r="S50" s="18"/>
    </row>
    <row r="51" spans="2:19" ht="12.75">
      <c r="B51" s="21">
        <f t="shared" si="2"/>
        <v>45</v>
      </c>
      <c r="C51" s="21" t="s">
        <v>42</v>
      </c>
      <c r="D51" s="27">
        <v>2</v>
      </c>
      <c r="E51" s="27">
        <v>1971</v>
      </c>
      <c r="F51" s="27">
        <v>464.9</v>
      </c>
      <c r="G51" s="27">
        <v>12</v>
      </c>
      <c r="H51" s="45">
        <v>17</v>
      </c>
      <c r="L51" s="19"/>
      <c r="M51" s="19"/>
      <c r="N51" s="19"/>
      <c r="O51" s="19"/>
      <c r="P51" s="19"/>
      <c r="Q51" s="19"/>
      <c r="R51" s="19"/>
      <c r="S51" s="18"/>
    </row>
    <row r="52" spans="2:18" ht="12.75">
      <c r="B52" s="21">
        <f t="shared" si="2"/>
        <v>46</v>
      </c>
      <c r="C52" s="21" t="s">
        <v>140</v>
      </c>
      <c r="D52" s="27">
        <v>2</v>
      </c>
      <c r="E52" s="27">
        <v>1991</v>
      </c>
      <c r="F52" s="27">
        <v>406.4</v>
      </c>
      <c r="G52" s="27">
        <v>8</v>
      </c>
      <c r="H52" s="45">
        <v>12</v>
      </c>
      <c r="L52" s="19"/>
      <c r="M52" s="19"/>
      <c r="N52" s="19"/>
      <c r="O52" s="19"/>
      <c r="P52" s="19"/>
      <c r="Q52" s="19"/>
      <c r="R52" s="19"/>
    </row>
    <row r="53" spans="1:32" s="2" customFormat="1" ht="12.75">
      <c r="A53" s="16"/>
      <c r="B53" s="21">
        <f t="shared" si="2"/>
        <v>47</v>
      </c>
      <c r="C53" s="21" t="s">
        <v>43</v>
      </c>
      <c r="D53" s="27">
        <v>2</v>
      </c>
      <c r="E53" s="27">
        <v>1973</v>
      </c>
      <c r="F53" s="27">
        <v>298.4</v>
      </c>
      <c r="G53" s="27">
        <v>4</v>
      </c>
      <c r="H53" s="45">
        <v>11</v>
      </c>
      <c r="I53" s="17"/>
      <c r="J53" s="12"/>
      <c r="K53" s="17"/>
      <c r="L53" s="19"/>
      <c r="M53" s="19"/>
      <c r="N53" s="19"/>
      <c r="O53" s="19"/>
      <c r="P53" s="19"/>
      <c r="Q53" s="19"/>
      <c r="R53" s="19"/>
      <c r="S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spans="2:32" ht="12.75">
      <c r="B54" s="21">
        <f t="shared" si="2"/>
        <v>48</v>
      </c>
      <c r="C54" s="21" t="s">
        <v>61</v>
      </c>
      <c r="D54" s="27">
        <v>2</v>
      </c>
      <c r="E54" s="27">
        <v>1989</v>
      </c>
      <c r="F54" s="27">
        <v>293.2</v>
      </c>
      <c r="G54" s="27">
        <v>4</v>
      </c>
      <c r="H54" s="45">
        <v>9</v>
      </c>
      <c r="J54" s="12"/>
      <c r="L54" s="19"/>
      <c r="M54" s="19"/>
      <c r="N54" s="19"/>
      <c r="O54" s="19"/>
      <c r="P54" s="19"/>
      <c r="Q54" s="19"/>
      <c r="R54" s="19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s="2" customFormat="1" ht="12.75">
      <c r="A55" s="16"/>
      <c r="B55" s="21">
        <f t="shared" si="2"/>
        <v>49</v>
      </c>
      <c r="C55" s="21" t="s">
        <v>49</v>
      </c>
      <c r="D55" s="27">
        <v>2</v>
      </c>
      <c r="E55" s="27">
        <v>1966</v>
      </c>
      <c r="F55" s="27">
        <v>643</v>
      </c>
      <c r="G55" s="27">
        <v>14</v>
      </c>
      <c r="H55" s="45">
        <v>24</v>
      </c>
      <c r="I55" s="17"/>
      <c r="J55" s="12"/>
      <c r="K55" s="17"/>
      <c r="L55" s="19"/>
      <c r="M55" s="19"/>
      <c r="N55" s="19"/>
      <c r="O55" s="19"/>
      <c r="P55" s="19"/>
      <c r="Q55" s="19"/>
      <c r="R55" s="19"/>
      <c r="S55" s="19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spans="1:32" s="2" customFormat="1" ht="12.75">
      <c r="A56" s="16"/>
      <c r="B56" s="21">
        <f t="shared" si="2"/>
        <v>50</v>
      </c>
      <c r="C56" s="21" t="s">
        <v>50</v>
      </c>
      <c r="D56" s="27">
        <v>2</v>
      </c>
      <c r="E56" s="27">
        <v>1980</v>
      </c>
      <c r="F56" s="27">
        <v>385.3</v>
      </c>
      <c r="G56" s="27">
        <v>8</v>
      </c>
      <c r="H56" s="45">
        <v>17</v>
      </c>
      <c r="I56" s="17"/>
      <c r="J56" s="12"/>
      <c r="K56" s="17"/>
      <c r="L56" s="19"/>
      <c r="M56" s="19"/>
      <c r="N56" s="19"/>
      <c r="O56" s="19"/>
      <c r="P56" s="19"/>
      <c r="Q56" s="19"/>
      <c r="R56" s="19"/>
      <c r="S56" s="18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spans="2:18" ht="12.75">
      <c r="B57" s="21">
        <f t="shared" si="2"/>
        <v>51</v>
      </c>
      <c r="C57" s="21" t="s">
        <v>57</v>
      </c>
      <c r="D57" s="27">
        <v>2</v>
      </c>
      <c r="E57" s="27">
        <v>1969</v>
      </c>
      <c r="F57" s="27">
        <v>223.2</v>
      </c>
      <c r="G57" s="27">
        <v>5</v>
      </c>
      <c r="H57" s="45">
        <v>5</v>
      </c>
      <c r="J57" s="12"/>
      <c r="L57" s="19"/>
      <c r="M57" s="19"/>
      <c r="N57" s="19"/>
      <c r="O57" s="19"/>
      <c r="P57" s="19"/>
      <c r="Q57" s="19"/>
      <c r="R57" s="19"/>
    </row>
    <row r="58" spans="2:32" ht="12.75">
      <c r="B58" s="21">
        <f t="shared" si="2"/>
        <v>52</v>
      </c>
      <c r="C58" s="21" t="s">
        <v>48</v>
      </c>
      <c r="D58" s="27">
        <v>2</v>
      </c>
      <c r="E58" s="27">
        <v>1982</v>
      </c>
      <c r="F58" s="27">
        <v>858.7</v>
      </c>
      <c r="G58" s="27">
        <v>18</v>
      </c>
      <c r="H58" s="45">
        <v>32</v>
      </c>
      <c r="J58" s="12"/>
      <c r="K58" s="19"/>
      <c r="L58" s="19"/>
      <c r="M58" s="19"/>
      <c r="N58" s="19"/>
      <c r="O58" s="19"/>
      <c r="P58" s="19"/>
      <c r="Q58" s="19"/>
      <c r="R58" s="19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:18" ht="12.75">
      <c r="B59" s="21">
        <f t="shared" si="2"/>
        <v>53</v>
      </c>
      <c r="C59" s="21" t="s">
        <v>188</v>
      </c>
      <c r="D59" s="27">
        <v>2</v>
      </c>
      <c r="E59" s="27">
        <v>1977</v>
      </c>
      <c r="F59" s="27">
        <v>875</v>
      </c>
      <c r="G59" s="27">
        <v>18</v>
      </c>
      <c r="H59" s="45">
        <v>29</v>
      </c>
      <c r="K59" s="19"/>
      <c r="L59" s="19"/>
      <c r="M59" s="19"/>
      <c r="N59" s="19"/>
      <c r="O59" s="19"/>
      <c r="P59" s="19"/>
      <c r="Q59" s="19"/>
      <c r="R59" s="19"/>
    </row>
    <row r="60" spans="2:33" ht="12.75">
      <c r="B60" s="21">
        <f t="shared" si="2"/>
        <v>54</v>
      </c>
      <c r="C60" s="21" t="s">
        <v>44</v>
      </c>
      <c r="D60" s="27">
        <v>2</v>
      </c>
      <c r="E60" s="27">
        <v>1964</v>
      </c>
      <c r="F60" s="27">
        <v>260.3</v>
      </c>
      <c r="G60" s="27">
        <v>4</v>
      </c>
      <c r="H60" s="45">
        <v>10</v>
      </c>
      <c r="J60" s="12"/>
      <c r="L60" s="19"/>
      <c r="M60" s="19"/>
      <c r="N60" s="19"/>
      <c r="O60" s="19"/>
      <c r="P60" s="19"/>
      <c r="Q60" s="19"/>
      <c r="R60" s="19"/>
      <c r="AF60" s="16">
        <f>M9</f>
        <v>0</v>
      </c>
      <c r="AG60" s="16" t="e">
        <f>AF60*#REF!</f>
        <v>#REF!</v>
      </c>
    </row>
    <row r="61" spans="2:18" ht="12.75">
      <c r="B61" s="21">
        <f t="shared" si="2"/>
        <v>55</v>
      </c>
      <c r="C61" s="21" t="s">
        <v>47</v>
      </c>
      <c r="D61" s="27">
        <v>2</v>
      </c>
      <c r="E61" s="27">
        <v>1982</v>
      </c>
      <c r="F61" s="27">
        <v>570.6</v>
      </c>
      <c r="G61" s="27">
        <v>12</v>
      </c>
      <c r="H61" s="45">
        <v>24</v>
      </c>
      <c r="J61" s="12"/>
      <c r="L61" s="19"/>
      <c r="M61" s="19"/>
      <c r="N61" s="19"/>
      <c r="O61" s="19"/>
      <c r="P61" s="19"/>
      <c r="Q61" s="19"/>
      <c r="R61" s="19"/>
    </row>
    <row r="62" spans="2:16" ht="12.75">
      <c r="B62" s="21">
        <f t="shared" si="2"/>
        <v>56</v>
      </c>
      <c r="C62" s="21" t="s">
        <v>46</v>
      </c>
      <c r="D62" s="27">
        <v>2</v>
      </c>
      <c r="E62" s="27">
        <v>1979</v>
      </c>
      <c r="F62" s="27">
        <v>564.8</v>
      </c>
      <c r="G62" s="27">
        <v>12</v>
      </c>
      <c r="H62" s="45">
        <v>22</v>
      </c>
      <c r="J62" s="12"/>
      <c r="L62" s="19"/>
      <c r="M62" s="19"/>
      <c r="N62" s="19"/>
      <c r="O62" s="19"/>
      <c r="P62" s="19"/>
    </row>
    <row r="63" spans="2:16" ht="12.75">
      <c r="B63" s="21">
        <f t="shared" si="2"/>
        <v>57</v>
      </c>
      <c r="C63" s="21" t="s">
        <v>55</v>
      </c>
      <c r="D63" s="27">
        <v>2</v>
      </c>
      <c r="E63" s="27">
        <v>1977</v>
      </c>
      <c r="F63" s="27">
        <v>288.6</v>
      </c>
      <c r="G63" s="27">
        <v>4</v>
      </c>
      <c r="H63" s="45">
        <v>12</v>
      </c>
      <c r="J63" s="12"/>
      <c r="L63" s="19"/>
      <c r="M63" s="19"/>
      <c r="N63" s="19"/>
      <c r="O63" s="19"/>
      <c r="P63" s="19"/>
    </row>
    <row r="64" spans="2:22" ht="12.75">
      <c r="B64" s="21">
        <f t="shared" si="2"/>
        <v>58</v>
      </c>
      <c r="C64" s="21" t="s">
        <v>54</v>
      </c>
      <c r="D64" s="27">
        <v>2</v>
      </c>
      <c r="E64" s="27">
        <v>1962</v>
      </c>
      <c r="F64" s="27">
        <v>305.8</v>
      </c>
      <c r="G64" s="27">
        <v>8</v>
      </c>
      <c r="H64" s="45">
        <v>19</v>
      </c>
      <c r="J64" s="12"/>
      <c r="L64" s="19"/>
      <c r="M64" s="19"/>
      <c r="N64" s="19"/>
      <c r="O64" s="19"/>
      <c r="P64" s="19"/>
      <c r="T64" s="35"/>
      <c r="V64" s="35"/>
    </row>
    <row r="65" spans="2:22" ht="12.75">
      <c r="B65" s="21">
        <f t="shared" si="2"/>
        <v>59</v>
      </c>
      <c r="C65" s="21" t="s">
        <v>45</v>
      </c>
      <c r="D65" s="27">
        <v>2</v>
      </c>
      <c r="E65" s="27">
        <v>1978</v>
      </c>
      <c r="F65" s="27">
        <v>167</v>
      </c>
      <c r="G65" s="27">
        <v>4</v>
      </c>
      <c r="H65" s="45">
        <v>6</v>
      </c>
      <c r="J65" s="12"/>
      <c r="L65" s="19"/>
      <c r="M65" s="19"/>
      <c r="N65" s="12"/>
      <c r="O65" s="12"/>
      <c r="P65" s="12"/>
      <c r="Q65" s="12"/>
      <c r="R65" s="12"/>
      <c r="T65" s="35"/>
      <c r="V65" s="35"/>
    </row>
    <row r="66" spans="2:16" ht="12.75">
      <c r="B66" s="21">
        <f t="shared" si="2"/>
        <v>60</v>
      </c>
      <c r="C66" s="21" t="s">
        <v>56</v>
      </c>
      <c r="D66" s="27">
        <v>2</v>
      </c>
      <c r="E66" s="27">
        <v>1964</v>
      </c>
      <c r="F66" s="27">
        <v>227.1</v>
      </c>
      <c r="G66" s="27">
        <v>4</v>
      </c>
      <c r="H66" s="45">
        <v>9</v>
      </c>
      <c r="J66" s="12"/>
      <c r="K66" s="19"/>
      <c r="L66" s="19"/>
      <c r="M66" s="19"/>
      <c r="N66" s="19"/>
      <c r="O66" s="19"/>
      <c r="P66" s="19"/>
    </row>
    <row r="67" spans="2:22" ht="12.75">
      <c r="B67" s="21">
        <f t="shared" si="2"/>
        <v>61</v>
      </c>
      <c r="C67" s="21" t="s">
        <v>60</v>
      </c>
      <c r="D67" s="27">
        <v>2</v>
      </c>
      <c r="E67" s="27">
        <v>1992</v>
      </c>
      <c r="F67" s="27">
        <v>288.1</v>
      </c>
      <c r="G67" s="27">
        <v>4</v>
      </c>
      <c r="H67" s="45">
        <v>9</v>
      </c>
      <c r="I67" s="12"/>
      <c r="J67" s="12"/>
      <c r="K67" s="19"/>
      <c r="L67" s="19"/>
      <c r="M67" s="19"/>
      <c r="N67" s="19"/>
      <c r="O67" s="19"/>
      <c r="P67" s="19"/>
      <c r="V67" s="35"/>
    </row>
    <row r="68" spans="2:22" ht="12.75">
      <c r="B68" s="21">
        <f t="shared" si="2"/>
        <v>62</v>
      </c>
      <c r="C68" s="21" t="s">
        <v>134</v>
      </c>
      <c r="D68" s="27">
        <v>2</v>
      </c>
      <c r="E68" s="27">
        <v>1981</v>
      </c>
      <c r="F68" s="27">
        <v>259.4</v>
      </c>
      <c r="G68" s="27">
        <v>4</v>
      </c>
      <c r="H68" s="45">
        <v>8</v>
      </c>
      <c r="I68" s="12"/>
      <c r="K68" s="19"/>
      <c r="L68" s="19"/>
      <c r="N68" s="19"/>
      <c r="O68" s="19"/>
      <c r="P68" s="19"/>
      <c r="Q68" s="19"/>
      <c r="R68" s="19"/>
      <c r="V68" s="35"/>
    </row>
    <row r="69" spans="2:22" ht="12.75">
      <c r="B69" s="21">
        <f t="shared" si="2"/>
        <v>63</v>
      </c>
      <c r="C69" s="21" t="s">
        <v>51</v>
      </c>
      <c r="D69" s="27">
        <v>2</v>
      </c>
      <c r="E69" s="27">
        <v>1980</v>
      </c>
      <c r="F69" s="27">
        <v>281.7</v>
      </c>
      <c r="G69" s="27">
        <v>4</v>
      </c>
      <c r="H69" s="45">
        <v>8</v>
      </c>
      <c r="I69" s="12"/>
      <c r="J69" s="12"/>
      <c r="L69" s="19"/>
      <c r="N69" s="19"/>
      <c r="O69" s="19"/>
      <c r="P69" s="19"/>
      <c r="Q69" s="19"/>
      <c r="R69" s="19"/>
      <c r="V69" s="35"/>
    </row>
    <row r="70" spans="2:22" ht="12.75">
      <c r="B70" s="21">
        <f t="shared" si="2"/>
        <v>64</v>
      </c>
      <c r="C70" s="21" t="s">
        <v>136</v>
      </c>
      <c r="D70" s="27">
        <v>2</v>
      </c>
      <c r="E70" s="27">
        <v>1991</v>
      </c>
      <c r="F70" s="27">
        <v>293</v>
      </c>
      <c r="G70" s="27">
        <v>4</v>
      </c>
      <c r="H70" s="45">
        <v>9</v>
      </c>
      <c r="I70" s="12"/>
      <c r="L70" s="19"/>
      <c r="N70" s="19"/>
      <c r="O70" s="19"/>
      <c r="P70" s="19"/>
      <c r="Q70" s="19"/>
      <c r="R70" s="19"/>
      <c r="V70" s="35"/>
    </row>
    <row r="71" spans="2:18" ht="12.75">
      <c r="B71" s="21">
        <f t="shared" si="2"/>
        <v>65</v>
      </c>
      <c r="C71" s="21" t="s">
        <v>62</v>
      </c>
      <c r="D71" s="27">
        <v>2</v>
      </c>
      <c r="E71" s="27">
        <v>1987</v>
      </c>
      <c r="F71" s="27">
        <v>406.7</v>
      </c>
      <c r="G71" s="27">
        <v>8</v>
      </c>
      <c r="H71" s="45">
        <v>10</v>
      </c>
      <c r="I71" s="12"/>
      <c r="J71" s="12"/>
      <c r="K71" s="19"/>
      <c r="L71" s="19"/>
      <c r="N71" s="19"/>
      <c r="O71" s="19"/>
      <c r="P71" s="19"/>
      <c r="Q71" s="19"/>
      <c r="R71" s="19"/>
    </row>
    <row r="72" spans="2:18" ht="12.75">
      <c r="B72" s="21">
        <f t="shared" si="2"/>
        <v>66</v>
      </c>
      <c r="C72" s="21" t="s">
        <v>63</v>
      </c>
      <c r="D72" s="27">
        <v>2</v>
      </c>
      <c r="E72" s="27">
        <v>1988</v>
      </c>
      <c r="F72" s="27">
        <v>408.5</v>
      </c>
      <c r="G72" s="27">
        <v>8</v>
      </c>
      <c r="H72" s="45">
        <v>14</v>
      </c>
      <c r="I72" s="12"/>
      <c r="J72" s="12"/>
      <c r="K72" s="19"/>
      <c r="L72" s="19"/>
      <c r="N72" s="19"/>
      <c r="O72" s="19"/>
      <c r="P72" s="19"/>
      <c r="Q72" s="19"/>
      <c r="R72" s="19"/>
    </row>
    <row r="73" spans="2:33" ht="12.75">
      <c r="B73" s="21">
        <f t="shared" si="2"/>
        <v>67</v>
      </c>
      <c r="C73" s="21" t="s">
        <v>68</v>
      </c>
      <c r="D73" s="27">
        <v>2</v>
      </c>
      <c r="E73" s="27">
        <v>1964</v>
      </c>
      <c r="F73" s="27">
        <v>525.3</v>
      </c>
      <c r="G73" s="27">
        <v>12</v>
      </c>
      <c r="H73" s="45">
        <v>21</v>
      </c>
      <c r="I73" s="12"/>
      <c r="J73" s="12"/>
      <c r="L73" s="19"/>
      <c r="M73" s="19"/>
      <c r="N73" s="19"/>
      <c r="O73" s="19"/>
      <c r="P73" s="19"/>
      <c r="Q73" s="19"/>
      <c r="R73" s="19"/>
      <c r="AF73" s="16">
        <f>M23</f>
        <v>0</v>
      </c>
      <c r="AG73" s="16">
        <f>AF73*F112</f>
        <v>0</v>
      </c>
    </row>
    <row r="74" spans="2:18" ht="12.75">
      <c r="B74" s="21">
        <f t="shared" si="2"/>
        <v>68</v>
      </c>
      <c r="C74" s="21" t="s">
        <v>66</v>
      </c>
      <c r="D74" s="27">
        <v>2</v>
      </c>
      <c r="E74" s="27">
        <v>1959</v>
      </c>
      <c r="F74" s="27">
        <v>345.4</v>
      </c>
      <c r="G74" s="27">
        <v>8</v>
      </c>
      <c r="H74" s="45">
        <v>20</v>
      </c>
      <c r="I74" s="12"/>
      <c r="J74" s="12"/>
      <c r="K74" s="19"/>
      <c r="L74" s="19"/>
      <c r="M74" s="19"/>
      <c r="N74" s="19"/>
      <c r="O74" s="19"/>
      <c r="P74" s="19"/>
      <c r="Q74" s="19"/>
      <c r="R74" s="19"/>
    </row>
    <row r="75" spans="2:33" ht="12.75">
      <c r="B75" s="21">
        <f t="shared" si="2"/>
        <v>69</v>
      </c>
      <c r="C75" s="21" t="s">
        <v>59</v>
      </c>
      <c r="D75" s="27">
        <v>2</v>
      </c>
      <c r="E75" s="27">
        <v>1959</v>
      </c>
      <c r="F75" s="27">
        <v>336</v>
      </c>
      <c r="G75" s="27">
        <v>8</v>
      </c>
      <c r="H75" s="45">
        <v>15</v>
      </c>
      <c r="I75" s="12"/>
      <c r="J75" s="12"/>
      <c r="K75" s="19"/>
      <c r="L75" s="19"/>
      <c r="M75" s="19"/>
      <c r="N75" s="22"/>
      <c r="O75" s="22"/>
      <c r="P75" s="22"/>
      <c r="Q75" s="22"/>
      <c r="R75" s="22"/>
      <c r="AF75" s="16" t="e">
        <f>#REF!</f>
        <v>#REF!</v>
      </c>
      <c r="AG75" s="16" t="e">
        <f>AF75*F113</f>
        <v>#REF!</v>
      </c>
    </row>
    <row r="76" spans="2:33" ht="12.75">
      <c r="B76" s="21">
        <f t="shared" si="2"/>
        <v>70</v>
      </c>
      <c r="C76" s="21" t="s">
        <v>64</v>
      </c>
      <c r="D76" s="27">
        <v>2</v>
      </c>
      <c r="E76" s="27">
        <v>1962</v>
      </c>
      <c r="F76" s="27">
        <v>445.5</v>
      </c>
      <c r="G76" s="27">
        <v>12</v>
      </c>
      <c r="H76" s="45">
        <v>23</v>
      </c>
      <c r="I76" s="12"/>
      <c r="J76" s="12"/>
      <c r="K76" s="19"/>
      <c r="L76" s="19"/>
      <c r="M76" s="19"/>
      <c r="N76" s="22"/>
      <c r="P76" s="19"/>
      <c r="Q76" s="19"/>
      <c r="R76" s="19"/>
      <c r="AF76" s="16">
        <f>M26</f>
        <v>0</v>
      </c>
      <c r="AG76" s="16">
        <f>AF76*F116</f>
        <v>0</v>
      </c>
    </row>
    <row r="77" spans="2:22" ht="12.75">
      <c r="B77" s="21">
        <f t="shared" si="2"/>
        <v>71</v>
      </c>
      <c r="C77" s="21" t="s">
        <v>182</v>
      </c>
      <c r="D77" s="27">
        <v>2</v>
      </c>
      <c r="E77" s="27">
        <v>1971</v>
      </c>
      <c r="F77" s="27">
        <v>332.5</v>
      </c>
      <c r="G77" s="27">
        <v>8</v>
      </c>
      <c r="H77" s="45">
        <v>11</v>
      </c>
      <c r="I77" s="12"/>
      <c r="J77" s="12"/>
      <c r="K77" s="19"/>
      <c r="L77" s="19"/>
      <c r="O77" s="19"/>
      <c r="V77" s="35"/>
    </row>
    <row r="78" spans="2:22" ht="12.75">
      <c r="B78" s="21">
        <f t="shared" si="2"/>
        <v>72</v>
      </c>
      <c r="C78" s="21" t="s">
        <v>65</v>
      </c>
      <c r="D78" s="27">
        <v>2</v>
      </c>
      <c r="E78" s="27">
        <v>1959</v>
      </c>
      <c r="F78" s="27">
        <v>346.8</v>
      </c>
      <c r="G78" s="27">
        <v>8</v>
      </c>
      <c r="H78" s="45">
        <v>13</v>
      </c>
      <c r="I78" s="12"/>
      <c r="J78" s="12"/>
      <c r="K78" s="19"/>
      <c r="L78" s="19"/>
      <c r="M78" s="19"/>
      <c r="N78" s="19"/>
      <c r="O78" s="22"/>
      <c r="P78" s="19"/>
      <c r="Q78" s="19"/>
      <c r="R78" s="19"/>
      <c r="V78" s="35"/>
    </row>
    <row r="79" spans="2:22" ht="12.75">
      <c r="B79" s="21">
        <f t="shared" si="2"/>
        <v>73</v>
      </c>
      <c r="C79" s="21" t="s">
        <v>70</v>
      </c>
      <c r="D79" s="27">
        <v>2</v>
      </c>
      <c r="E79" s="27">
        <v>1963</v>
      </c>
      <c r="F79" s="27">
        <v>447.2</v>
      </c>
      <c r="G79" s="27">
        <v>12</v>
      </c>
      <c r="H79" s="45">
        <v>19</v>
      </c>
      <c r="I79" s="12"/>
      <c r="J79" s="12"/>
      <c r="K79" s="19"/>
      <c r="L79" s="19"/>
      <c r="M79" s="19"/>
      <c r="N79" s="22"/>
      <c r="O79" s="19"/>
      <c r="P79" s="22"/>
      <c r="Q79" s="22"/>
      <c r="R79" s="22"/>
      <c r="V79" s="35"/>
    </row>
    <row r="80" spans="2:22" ht="12.75">
      <c r="B80" s="21">
        <f t="shared" si="2"/>
        <v>74</v>
      </c>
      <c r="C80" s="21" t="s">
        <v>185</v>
      </c>
      <c r="D80" s="27">
        <v>2</v>
      </c>
      <c r="E80" s="27">
        <v>1960</v>
      </c>
      <c r="F80" s="27">
        <v>346.3</v>
      </c>
      <c r="G80" s="27">
        <v>8</v>
      </c>
      <c r="H80" s="45">
        <v>24</v>
      </c>
      <c r="I80" s="12"/>
      <c r="J80" s="12"/>
      <c r="K80" s="19"/>
      <c r="L80" s="19"/>
      <c r="M80" s="19"/>
      <c r="N80" s="19"/>
      <c r="O80" s="19"/>
      <c r="P80" s="19"/>
      <c r="Q80" s="19"/>
      <c r="R80" s="19"/>
      <c r="V80" s="35"/>
    </row>
    <row r="81" spans="2:22" ht="12.75">
      <c r="B81" s="21">
        <f t="shared" si="2"/>
        <v>75</v>
      </c>
      <c r="C81" s="21" t="s">
        <v>186</v>
      </c>
      <c r="D81" s="27">
        <v>2</v>
      </c>
      <c r="E81" s="27">
        <v>1960</v>
      </c>
      <c r="F81" s="27">
        <v>336.8</v>
      </c>
      <c r="G81" s="27">
        <v>8</v>
      </c>
      <c r="H81" s="45">
        <v>17</v>
      </c>
      <c r="I81" s="12"/>
      <c r="J81" s="12"/>
      <c r="K81" s="19"/>
      <c r="L81" s="19"/>
      <c r="M81" s="19"/>
      <c r="N81" s="19"/>
      <c r="O81" s="19"/>
      <c r="P81" s="19"/>
      <c r="Q81" s="19"/>
      <c r="R81" s="19"/>
      <c r="V81" s="35"/>
    </row>
    <row r="82" spans="2:22" ht="12.75">
      <c r="B82" s="21">
        <f aca="true" t="shared" si="3" ref="B82:B107">B81+1</f>
        <v>76</v>
      </c>
      <c r="C82" s="21" t="s">
        <v>187</v>
      </c>
      <c r="D82" s="27">
        <v>2</v>
      </c>
      <c r="E82" s="27">
        <v>1961</v>
      </c>
      <c r="F82" s="27">
        <v>338.5</v>
      </c>
      <c r="G82" s="27">
        <v>8</v>
      </c>
      <c r="H82" s="45">
        <v>12</v>
      </c>
      <c r="I82" s="12"/>
      <c r="J82" s="12"/>
      <c r="K82" s="19"/>
      <c r="L82" s="19"/>
      <c r="M82" s="19"/>
      <c r="N82" s="19"/>
      <c r="O82" s="19"/>
      <c r="P82" s="19"/>
      <c r="Q82" s="19"/>
      <c r="R82" s="19"/>
      <c r="V82" s="35"/>
    </row>
    <row r="83" spans="2:22" ht="12.75">
      <c r="B83" s="21">
        <f t="shared" si="3"/>
        <v>77</v>
      </c>
      <c r="C83" s="21" t="s">
        <v>183</v>
      </c>
      <c r="D83" s="27">
        <v>2</v>
      </c>
      <c r="E83" s="27">
        <v>1961</v>
      </c>
      <c r="F83" s="27">
        <v>339.6</v>
      </c>
      <c r="G83" s="27">
        <v>8</v>
      </c>
      <c r="H83" s="45">
        <v>15</v>
      </c>
      <c r="I83" s="12"/>
      <c r="J83" s="12"/>
      <c r="K83" s="19"/>
      <c r="L83" s="19"/>
      <c r="M83" s="19"/>
      <c r="N83" s="19"/>
      <c r="O83" s="19"/>
      <c r="P83" s="19"/>
      <c r="V83" s="35"/>
    </row>
    <row r="84" spans="2:22" ht="12.75">
      <c r="B84" s="21">
        <f t="shared" si="3"/>
        <v>78</v>
      </c>
      <c r="C84" s="21" t="s">
        <v>184</v>
      </c>
      <c r="D84" s="27">
        <v>2</v>
      </c>
      <c r="E84" s="27">
        <v>1961</v>
      </c>
      <c r="F84" s="27">
        <v>336.1</v>
      </c>
      <c r="G84" s="27">
        <v>8</v>
      </c>
      <c r="H84" s="45">
        <v>14</v>
      </c>
      <c r="I84" s="12"/>
      <c r="J84" s="12"/>
      <c r="K84" s="19"/>
      <c r="L84" s="19"/>
      <c r="M84" s="19"/>
      <c r="N84" s="19"/>
      <c r="O84" s="19"/>
      <c r="P84" s="19"/>
      <c r="V84" s="35"/>
    </row>
    <row r="85" spans="2:22" ht="12.75">
      <c r="B85" s="21">
        <f t="shared" si="3"/>
        <v>79</v>
      </c>
      <c r="C85" s="21" t="s">
        <v>69</v>
      </c>
      <c r="D85" s="27">
        <v>2</v>
      </c>
      <c r="E85" s="27">
        <v>1964</v>
      </c>
      <c r="F85" s="27">
        <v>168.5</v>
      </c>
      <c r="G85" s="27">
        <v>4</v>
      </c>
      <c r="H85" s="45">
        <v>6</v>
      </c>
      <c r="I85" s="12"/>
      <c r="J85" s="12"/>
      <c r="L85" s="19"/>
      <c r="M85" s="19"/>
      <c r="N85" s="19"/>
      <c r="O85" s="19"/>
      <c r="P85" s="19"/>
      <c r="V85" s="35"/>
    </row>
    <row r="86" spans="2:22" ht="12.75">
      <c r="B86" s="21">
        <f t="shared" si="3"/>
        <v>80</v>
      </c>
      <c r="C86" s="21" t="s">
        <v>71</v>
      </c>
      <c r="D86" s="27">
        <v>2</v>
      </c>
      <c r="E86" s="27">
        <v>1959</v>
      </c>
      <c r="F86" s="27">
        <v>220.8</v>
      </c>
      <c r="G86" s="27">
        <v>4</v>
      </c>
      <c r="H86" s="45">
        <v>6</v>
      </c>
      <c r="I86" s="12"/>
      <c r="J86" s="12"/>
      <c r="K86" s="19"/>
      <c r="L86" s="19"/>
      <c r="M86" s="19"/>
      <c r="N86" s="19"/>
      <c r="O86" s="19"/>
      <c r="P86" s="19"/>
      <c r="V86" s="35"/>
    </row>
    <row r="87" spans="2:22" ht="12.75">
      <c r="B87" s="21">
        <f t="shared" si="3"/>
        <v>81</v>
      </c>
      <c r="C87" s="21" t="s">
        <v>72</v>
      </c>
      <c r="D87" s="27">
        <v>2</v>
      </c>
      <c r="E87" s="27">
        <v>1962</v>
      </c>
      <c r="F87" s="27">
        <v>405.1</v>
      </c>
      <c r="G87" s="27">
        <v>8</v>
      </c>
      <c r="H87" s="45">
        <v>12</v>
      </c>
      <c r="K87" s="19"/>
      <c r="L87" s="19"/>
      <c r="M87" s="19"/>
      <c r="N87" s="19"/>
      <c r="O87" s="19"/>
      <c r="P87" s="19"/>
      <c r="T87" s="18"/>
      <c r="U87" s="18"/>
      <c r="V87" s="18"/>
    </row>
    <row r="88" spans="2:22" ht="12.75">
      <c r="B88" s="21">
        <f t="shared" si="3"/>
        <v>82</v>
      </c>
      <c r="C88" s="21" t="s">
        <v>74</v>
      </c>
      <c r="D88" s="27">
        <v>2</v>
      </c>
      <c r="E88" s="27">
        <v>1975</v>
      </c>
      <c r="F88" s="27">
        <v>292.1</v>
      </c>
      <c r="G88" s="27">
        <v>8</v>
      </c>
      <c r="H88" s="45">
        <v>12</v>
      </c>
      <c r="I88" s="12"/>
      <c r="J88" s="12"/>
      <c r="L88" s="19"/>
      <c r="M88" s="19"/>
      <c r="N88" s="19"/>
      <c r="O88" s="19"/>
      <c r="P88" s="19"/>
      <c r="V88" s="35"/>
    </row>
    <row r="89" spans="2:22" ht="12.75">
      <c r="B89" s="21">
        <f t="shared" si="3"/>
        <v>83</v>
      </c>
      <c r="C89" s="21" t="s">
        <v>189</v>
      </c>
      <c r="D89" s="27">
        <v>2</v>
      </c>
      <c r="E89" s="27">
        <v>1963</v>
      </c>
      <c r="F89" s="27">
        <v>336.1</v>
      </c>
      <c r="G89" s="27">
        <v>8</v>
      </c>
      <c r="H89" s="45">
        <v>9</v>
      </c>
      <c r="I89" s="12"/>
      <c r="J89" s="12"/>
      <c r="L89" s="19"/>
      <c r="M89" s="19"/>
      <c r="N89" s="19"/>
      <c r="O89" s="19"/>
      <c r="P89" s="19"/>
      <c r="V89" s="35"/>
    </row>
    <row r="90" spans="2:22" ht="12.75">
      <c r="B90" s="21">
        <f t="shared" si="3"/>
        <v>84</v>
      </c>
      <c r="C90" s="21" t="s">
        <v>190</v>
      </c>
      <c r="D90" s="27">
        <v>2</v>
      </c>
      <c r="E90" s="27">
        <v>1963</v>
      </c>
      <c r="F90" s="27">
        <v>321.7</v>
      </c>
      <c r="G90" s="27">
        <v>8</v>
      </c>
      <c r="H90" s="45">
        <v>16</v>
      </c>
      <c r="I90" s="12"/>
      <c r="J90" s="12"/>
      <c r="L90" s="19"/>
      <c r="M90" s="19"/>
      <c r="N90" s="19"/>
      <c r="O90" s="19"/>
      <c r="P90" s="19"/>
      <c r="V90" s="35"/>
    </row>
    <row r="91" spans="2:22" ht="12.75">
      <c r="B91" s="21">
        <f t="shared" si="3"/>
        <v>85</v>
      </c>
      <c r="C91" s="21" t="s">
        <v>79</v>
      </c>
      <c r="D91" s="27">
        <v>2</v>
      </c>
      <c r="E91" s="27">
        <v>1964</v>
      </c>
      <c r="F91" s="27">
        <v>325.7</v>
      </c>
      <c r="G91" s="27">
        <v>8</v>
      </c>
      <c r="H91" s="45">
        <v>16</v>
      </c>
      <c r="I91" s="12"/>
      <c r="J91" s="12"/>
      <c r="L91" s="19"/>
      <c r="M91" s="19"/>
      <c r="N91" s="19"/>
      <c r="O91" s="19"/>
      <c r="P91" s="19"/>
      <c r="V91" s="35"/>
    </row>
    <row r="92" spans="2:16" ht="12.75">
      <c r="B92" s="21">
        <f t="shared" si="3"/>
        <v>86</v>
      </c>
      <c r="C92" s="21" t="s">
        <v>78</v>
      </c>
      <c r="D92" s="27">
        <v>2</v>
      </c>
      <c r="E92" s="27">
        <v>1964</v>
      </c>
      <c r="F92" s="27">
        <v>324.5</v>
      </c>
      <c r="G92" s="27">
        <v>8</v>
      </c>
      <c r="H92" s="45">
        <v>9</v>
      </c>
      <c r="I92" s="12"/>
      <c r="J92" s="12"/>
      <c r="L92" s="19"/>
      <c r="M92" s="19"/>
      <c r="N92" s="19"/>
      <c r="O92" s="19"/>
      <c r="P92" s="19"/>
    </row>
    <row r="93" spans="2:33" ht="12.75">
      <c r="B93" s="21">
        <f t="shared" si="3"/>
        <v>87</v>
      </c>
      <c r="C93" s="21" t="s">
        <v>97</v>
      </c>
      <c r="D93" s="27">
        <v>2</v>
      </c>
      <c r="E93" s="27">
        <v>1978</v>
      </c>
      <c r="F93" s="27">
        <v>332.3</v>
      </c>
      <c r="G93" s="27">
        <v>8</v>
      </c>
      <c r="H93" s="45">
        <v>10</v>
      </c>
      <c r="I93" s="12"/>
      <c r="J93" s="12"/>
      <c r="L93" s="19"/>
      <c r="M93" s="19"/>
      <c r="N93" s="19"/>
      <c r="O93" s="19"/>
      <c r="P93" s="19"/>
      <c r="V93" s="35"/>
      <c r="AF93" s="16">
        <f>AF76</f>
        <v>0</v>
      </c>
      <c r="AG93" s="16">
        <f>AF93*F117</f>
        <v>0</v>
      </c>
    </row>
    <row r="94" spans="2:16" ht="12.75">
      <c r="B94" s="21">
        <f t="shared" si="3"/>
        <v>88</v>
      </c>
      <c r="C94" s="21" t="s">
        <v>139</v>
      </c>
      <c r="D94" s="27">
        <v>2</v>
      </c>
      <c r="E94" s="27">
        <v>1960</v>
      </c>
      <c r="F94" s="27">
        <v>331.2</v>
      </c>
      <c r="G94" s="27">
        <v>8</v>
      </c>
      <c r="H94" s="45">
        <v>18</v>
      </c>
      <c r="I94" s="12"/>
      <c r="J94" s="12"/>
      <c r="L94" s="19"/>
      <c r="M94" s="19"/>
      <c r="N94" s="19"/>
      <c r="O94" s="19"/>
      <c r="P94" s="19"/>
    </row>
    <row r="95" spans="2:25" ht="12.75">
      <c r="B95" s="21">
        <f t="shared" si="3"/>
        <v>89</v>
      </c>
      <c r="C95" s="21" t="s">
        <v>101</v>
      </c>
      <c r="D95" s="27">
        <v>2</v>
      </c>
      <c r="E95" s="27">
        <v>1960</v>
      </c>
      <c r="F95" s="27">
        <v>331.7</v>
      </c>
      <c r="G95" s="27">
        <v>8</v>
      </c>
      <c r="H95" s="45">
        <v>17</v>
      </c>
      <c r="I95" s="12"/>
      <c r="L95" s="19"/>
      <c r="M95" s="19"/>
      <c r="N95" s="19"/>
      <c r="O95" s="19"/>
      <c r="P95" s="19"/>
      <c r="T95" s="17"/>
      <c r="U95" s="17"/>
      <c r="V95" s="17"/>
      <c r="W95" s="17"/>
      <c r="X95" s="17"/>
      <c r="Y95" s="17"/>
    </row>
    <row r="96" spans="2:25" ht="12.75">
      <c r="B96" s="21">
        <f t="shared" si="3"/>
        <v>90</v>
      </c>
      <c r="C96" s="21" t="s">
        <v>105</v>
      </c>
      <c r="D96" s="27">
        <v>2</v>
      </c>
      <c r="E96" s="27">
        <v>1967</v>
      </c>
      <c r="F96" s="27">
        <v>300.3</v>
      </c>
      <c r="G96" s="27">
        <v>12</v>
      </c>
      <c r="H96" s="45">
        <v>23</v>
      </c>
      <c r="I96" s="12"/>
      <c r="J96" s="12"/>
      <c r="K96" s="19"/>
      <c r="L96" s="19"/>
      <c r="M96" s="19"/>
      <c r="N96" s="19"/>
      <c r="O96" s="19"/>
      <c r="P96" s="19"/>
      <c r="T96" s="18"/>
      <c r="U96" s="18"/>
      <c r="V96" s="18"/>
      <c r="W96" s="18"/>
      <c r="X96" s="17"/>
      <c r="Y96" s="17"/>
    </row>
    <row r="97" spans="2:25" ht="12.75">
      <c r="B97" s="21">
        <f t="shared" si="3"/>
        <v>91</v>
      </c>
      <c r="C97" s="21" t="s">
        <v>76</v>
      </c>
      <c r="D97" s="27">
        <v>2</v>
      </c>
      <c r="E97" s="27">
        <v>1979</v>
      </c>
      <c r="F97" s="27">
        <v>339.6</v>
      </c>
      <c r="G97" s="27">
        <v>8</v>
      </c>
      <c r="H97" s="45">
        <v>19</v>
      </c>
      <c r="I97" s="12"/>
      <c r="J97" s="12"/>
      <c r="K97" s="19"/>
      <c r="L97" s="19"/>
      <c r="M97" s="19"/>
      <c r="N97" s="19"/>
      <c r="O97" s="19"/>
      <c r="P97" s="19"/>
      <c r="T97" s="17"/>
      <c r="U97" s="17"/>
      <c r="V97" s="17"/>
      <c r="W97" s="17"/>
      <c r="X97" s="17"/>
      <c r="Y97" s="17"/>
    </row>
    <row r="98" spans="2:25" ht="12.75">
      <c r="B98" s="21">
        <f t="shared" si="3"/>
        <v>92</v>
      </c>
      <c r="C98" s="21" t="s">
        <v>77</v>
      </c>
      <c r="D98" s="27">
        <v>2</v>
      </c>
      <c r="E98" s="27">
        <v>1981</v>
      </c>
      <c r="F98" s="27">
        <v>340.6</v>
      </c>
      <c r="G98" s="27">
        <v>8</v>
      </c>
      <c r="H98" s="45">
        <v>20</v>
      </c>
      <c r="I98" s="12"/>
      <c r="J98" s="12"/>
      <c r="K98" s="19"/>
      <c r="L98" s="19"/>
      <c r="M98" s="19"/>
      <c r="N98" s="19"/>
      <c r="O98" s="19"/>
      <c r="P98" s="19"/>
      <c r="T98" s="17"/>
      <c r="U98" s="17"/>
      <c r="V98" s="19"/>
      <c r="W98" s="17"/>
      <c r="X98" s="17"/>
      <c r="Y98" s="17"/>
    </row>
    <row r="99" spans="2:25" ht="12.75">
      <c r="B99" s="21">
        <f t="shared" si="3"/>
        <v>93</v>
      </c>
      <c r="C99" s="21" t="s">
        <v>75</v>
      </c>
      <c r="D99" s="27">
        <v>2</v>
      </c>
      <c r="E99" s="27">
        <v>1977</v>
      </c>
      <c r="F99" s="27">
        <v>334.8</v>
      </c>
      <c r="G99" s="27">
        <v>8</v>
      </c>
      <c r="H99" s="45">
        <v>22</v>
      </c>
      <c r="I99" s="12"/>
      <c r="J99" s="12"/>
      <c r="K99" s="19"/>
      <c r="L99" s="19"/>
      <c r="M99" s="19"/>
      <c r="N99" s="19"/>
      <c r="O99" s="19"/>
      <c r="P99" s="19"/>
      <c r="T99" s="17"/>
      <c r="U99" s="17"/>
      <c r="V99" s="19"/>
      <c r="W99" s="17"/>
      <c r="X99" s="17"/>
      <c r="Y99" s="17"/>
    </row>
    <row r="100" spans="2:25" ht="12.75">
      <c r="B100" s="21">
        <f t="shared" si="3"/>
        <v>94</v>
      </c>
      <c r="C100" s="21" t="s">
        <v>137</v>
      </c>
      <c r="D100" s="27">
        <v>2</v>
      </c>
      <c r="E100" s="27">
        <v>1932</v>
      </c>
      <c r="F100" s="27">
        <v>477.5</v>
      </c>
      <c r="G100" s="27">
        <v>8</v>
      </c>
      <c r="H100" s="45">
        <v>20</v>
      </c>
      <c r="I100" s="12"/>
      <c r="J100" s="12"/>
      <c r="L100" s="19"/>
      <c r="M100" s="19"/>
      <c r="N100" s="19"/>
      <c r="O100" s="19"/>
      <c r="P100" s="19"/>
      <c r="T100" s="17"/>
      <c r="U100" s="17"/>
      <c r="V100" s="19"/>
      <c r="W100" s="17"/>
      <c r="X100" s="17"/>
      <c r="Y100" s="17"/>
    </row>
    <row r="101" spans="2:25" ht="12.75">
      <c r="B101" s="21">
        <f t="shared" si="3"/>
        <v>95</v>
      </c>
      <c r="C101" s="21" t="s">
        <v>141</v>
      </c>
      <c r="D101" s="27">
        <v>2</v>
      </c>
      <c r="E101" s="27">
        <v>1966</v>
      </c>
      <c r="F101" s="27">
        <v>339.8</v>
      </c>
      <c r="G101" s="27">
        <v>8</v>
      </c>
      <c r="H101" s="45">
        <v>20</v>
      </c>
      <c r="I101" s="12"/>
      <c r="J101" s="12"/>
      <c r="L101" s="19"/>
      <c r="M101" s="19"/>
      <c r="N101" s="19"/>
      <c r="O101" s="19"/>
      <c r="P101" s="19"/>
      <c r="T101" s="17"/>
      <c r="U101" s="22"/>
      <c r="V101" s="17"/>
      <c r="W101" s="17"/>
      <c r="X101" s="17"/>
      <c r="Y101" s="17"/>
    </row>
    <row r="102" spans="2:25" ht="12.75">
      <c r="B102" s="21">
        <f t="shared" si="3"/>
        <v>96</v>
      </c>
      <c r="C102" s="21" t="s">
        <v>96</v>
      </c>
      <c r="D102" s="27">
        <v>1</v>
      </c>
      <c r="E102" s="27">
        <v>1975</v>
      </c>
      <c r="F102" s="27">
        <v>164.9</v>
      </c>
      <c r="G102" s="27">
        <v>4</v>
      </c>
      <c r="H102" s="45">
        <v>7</v>
      </c>
      <c r="I102" s="12"/>
      <c r="J102" s="12"/>
      <c r="L102" s="19"/>
      <c r="M102" s="19"/>
      <c r="N102" s="19"/>
      <c r="O102" s="19"/>
      <c r="P102" s="19"/>
      <c r="T102" s="17"/>
      <c r="U102" s="22"/>
      <c r="V102" s="17"/>
      <c r="W102" s="17"/>
      <c r="X102" s="17"/>
      <c r="Y102" s="17"/>
    </row>
    <row r="103" spans="2:25" ht="12.75">
      <c r="B103" s="21">
        <f t="shared" si="3"/>
        <v>97</v>
      </c>
      <c r="C103" s="21" t="s">
        <v>99</v>
      </c>
      <c r="D103" s="27">
        <v>2</v>
      </c>
      <c r="E103" s="27">
        <v>1959</v>
      </c>
      <c r="F103" s="27">
        <v>331.1</v>
      </c>
      <c r="G103" s="27">
        <v>8</v>
      </c>
      <c r="H103" s="45">
        <v>27</v>
      </c>
      <c r="I103" s="12"/>
      <c r="J103" s="12"/>
      <c r="L103" s="19"/>
      <c r="O103" s="12"/>
      <c r="P103" s="19"/>
      <c r="T103" s="22"/>
      <c r="U103" s="22"/>
      <c r="V103" s="36"/>
      <c r="W103" s="17"/>
      <c r="X103" s="22"/>
      <c r="Y103" s="22"/>
    </row>
    <row r="104" spans="2:26" ht="12.75">
      <c r="B104" s="21">
        <f t="shared" si="3"/>
        <v>98</v>
      </c>
      <c r="C104" s="21" t="s">
        <v>138</v>
      </c>
      <c r="D104" s="27">
        <v>2</v>
      </c>
      <c r="E104" s="27">
        <v>1970</v>
      </c>
      <c r="F104" s="27">
        <v>513.3</v>
      </c>
      <c r="G104" s="27">
        <v>12</v>
      </c>
      <c r="H104" s="45">
        <v>19</v>
      </c>
      <c r="I104" s="12"/>
      <c r="J104" s="12"/>
      <c r="K104" s="19"/>
      <c r="L104" s="12"/>
      <c r="O104" s="19"/>
      <c r="P104" s="19"/>
      <c r="T104" s="17"/>
      <c r="U104" s="17"/>
      <c r="V104" s="17"/>
      <c r="W104" s="17"/>
      <c r="X104" s="17"/>
      <c r="Y104" s="17"/>
      <c r="Z104" s="17"/>
    </row>
    <row r="105" spans="2:19" ht="12.75">
      <c r="B105" s="21">
        <f t="shared" si="3"/>
        <v>99</v>
      </c>
      <c r="C105" s="21" t="s">
        <v>98</v>
      </c>
      <c r="D105" s="27">
        <v>2</v>
      </c>
      <c r="E105" s="27">
        <v>1970</v>
      </c>
      <c r="F105" s="27">
        <v>493.7</v>
      </c>
      <c r="G105" s="27">
        <v>12</v>
      </c>
      <c r="H105" s="45">
        <v>25</v>
      </c>
      <c r="I105" s="12"/>
      <c r="J105" s="12"/>
      <c r="O105" s="19"/>
      <c r="P105" s="19"/>
      <c r="S105" s="18"/>
    </row>
    <row r="106" spans="2:19" ht="12.75">
      <c r="B106" s="21">
        <f t="shared" si="3"/>
        <v>100</v>
      </c>
      <c r="C106" s="21" t="s">
        <v>73</v>
      </c>
      <c r="D106" s="27">
        <v>2</v>
      </c>
      <c r="E106" s="27">
        <v>1987</v>
      </c>
      <c r="F106" s="27">
        <v>336.5</v>
      </c>
      <c r="G106" s="27">
        <v>8</v>
      </c>
      <c r="H106" s="45">
        <v>28</v>
      </c>
      <c r="I106" s="12"/>
      <c r="J106" s="12"/>
      <c r="L106" s="5"/>
      <c r="M106" s="19"/>
      <c r="N106" s="19"/>
      <c r="O106" s="19"/>
      <c r="P106" s="19"/>
      <c r="S106" s="18"/>
    </row>
    <row r="107" spans="2:19" ht="12.75">
      <c r="B107" s="21">
        <f t="shared" si="3"/>
        <v>101</v>
      </c>
      <c r="C107" s="21" t="s">
        <v>100</v>
      </c>
      <c r="D107" s="27">
        <v>2</v>
      </c>
      <c r="E107" s="27">
        <v>1963</v>
      </c>
      <c r="F107" s="27">
        <v>463.1</v>
      </c>
      <c r="G107" s="27">
        <v>12</v>
      </c>
      <c r="H107" s="45">
        <v>20</v>
      </c>
      <c r="I107" s="12"/>
      <c r="J107" s="12"/>
      <c r="K107" s="19"/>
      <c r="L107" s="19"/>
      <c r="M107" s="19"/>
      <c r="N107" s="19"/>
      <c r="O107" s="19"/>
      <c r="P107" s="19"/>
      <c r="S107" s="18"/>
    </row>
    <row r="108" spans="1:19" ht="12.75">
      <c r="A108" s="23"/>
      <c r="B108" s="10"/>
      <c r="C108" s="10" t="s">
        <v>0</v>
      </c>
      <c r="D108" s="29"/>
      <c r="E108" s="29"/>
      <c r="F108" s="29">
        <f>SUM(F6:F107)</f>
        <v>88020.70000000007</v>
      </c>
      <c r="G108" s="29">
        <f>SUM(G6:G107)</f>
        <v>1830</v>
      </c>
      <c r="H108" s="33">
        <f>SUM(H6:H107)</f>
        <v>3475</v>
      </c>
      <c r="L108" s="19"/>
      <c r="M108" s="19"/>
      <c r="N108" s="19"/>
      <c r="P108" s="19"/>
      <c r="S108" s="18"/>
    </row>
    <row r="109" spans="2:33" ht="12.75">
      <c r="B109" s="21"/>
      <c r="C109" s="21"/>
      <c r="D109" s="29"/>
      <c r="E109" s="27"/>
      <c r="F109" s="28"/>
      <c r="G109" s="27"/>
      <c r="H109" s="45"/>
      <c r="J109" s="1"/>
      <c r="L109" s="19"/>
      <c r="M109" s="19"/>
      <c r="P109" s="1"/>
      <c r="R109" s="17"/>
      <c r="AA109" s="17"/>
      <c r="AB109" s="17"/>
      <c r="AC109" s="17"/>
      <c r="AD109" s="17"/>
      <c r="AE109" s="17"/>
      <c r="AF109" s="17"/>
      <c r="AG109" s="17"/>
    </row>
    <row r="110" spans="2:19" ht="12.75">
      <c r="B110" s="21"/>
      <c r="C110" s="10" t="s">
        <v>143</v>
      </c>
      <c r="D110" s="29"/>
      <c r="E110" s="29"/>
      <c r="F110" s="29"/>
      <c r="G110" s="29"/>
      <c r="H110" s="33"/>
      <c r="I110" s="1"/>
      <c r="J110" s="1"/>
      <c r="Q110" s="1"/>
      <c r="R110" s="1"/>
      <c r="S110" s="4"/>
    </row>
    <row r="111" spans="2:19" ht="12.75">
      <c r="B111" s="21">
        <v>1</v>
      </c>
      <c r="C111" s="21" t="s">
        <v>118</v>
      </c>
      <c r="D111" s="27">
        <v>2</v>
      </c>
      <c r="E111" s="27">
        <v>1961</v>
      </c>
      <c r="F111" s="27">
        <v>345.6</v>
      </c>
      <c r="G111" s="27">
        <v>8</v>
      </c>
      <c r="H111" s="45">
        <v>21</v>
      </c>
      <c r="P111" s="18"/>
      <c r="Q111" s="18"/>
      <c r="S111" s="1"/>
    </row>
    <row r="112" spans="2:19" ht="12.75">
      <c r="B112" s="21">
        <f>1+B111</f>
        <v>2</v>
      </c>
      <c r="C112" s="21" t="s">
        <v>119</v>
      </c>
      <c r="D112" s="27">
        <v>2</v>
      </c>
      <c r="E112" s="32">
        <v>1961</v>
      </c>
      <c r="F112" s="27">
        <v>348.1</v>
      </c>
      <c r="G112" s="32">
        <v>8</v>
      </c>
      <c r="H112" s="45">
        <v>17</v>
      </c>
      <c r="I112" s="19"/>
      <c r="O112" s="19"/>
      <c r="P112" s="18"/>
      <c r="Q112" s="31"/>
      <c r="S112" s="18"/>
    </row>
    <row r="113" spans="2:19" ht="12.75">
      <c r="B113" s="21">
        <f>1+B112</f>
        <v>3</v>
      </c>
      <c r="C113" s="21" t="s">
        <v>120</v>
      </c>
      <c r="D113" s="27">
        <v>2</v>
      </c>
      <c r="E113" s="32">
        <v>1960</v>
      </c>
      <c r="F113" s="27">
        <v>353.5</v>
      </c>
      <c r="G113" s="32">
        <v>8</v>
      </c>
      <c r="H113" s="45">
        <v>12</v>
      </c>
      <c r="I113" s="19"/>
      <c r="L113" s="19"/>
      <c r="M113" s="19"/>
      <c r="N113" s="19"/>
      <c r="P113" s="19"/>
      <c r="Q113" s="31"/>
      <c r="S113" s="31"/>
    </row>
    <row r="114" spans="2:19" ht="12.75">
      <c r="B114" s="21">
        <f>1+B113</f>
        <v>4</v>
      </c>
      <c r="C114" s="21" t="s">
        <v>121</v>
      </c>
      <c r="D114" s="27">
        <v>2</v>
      </c>
      <c r="E114" s="32">
        <v>1959</v>
      </c>
      <c r="F114" s="27">
        <v>354.8</v>
      </c>
      <c r="G114" s="32">
        <v>8</v>
      </c>
      <c r="H114" s="45">
        <v>16</v>
      </c>
      <c r="I114" s="19"/>
      <c r="L114" s="19"/>
      <c r="P114" s="18"/>
      <c r="Q114" s="31"/>
      <c r="S114" s="31"/>
    </row>
    <row r="115" spans="2:19" ht="12.75">
      <c r="B115" s="21"/>
      <c r="C115" s="10" t="s">
        <v>144</v>
      </c>
      <c r="D115" s="27"/>
      <c r="E115" s="32"/>
      <c r="F115" s="27"/>
      <c r="G115" s="32"/>
      <c r="H115" s="45"/>
      <c r="I115" s="19"/>
      <c r="L115" s="19"/>
      <c r="N115" s="22"/>
      <c r="O115" s="22"/>
      <c r="P115" s="22"/>
      <c r="Q115" s="22"/>
      <c r="R115" s="22"/>
      <c r="S115" s="31"/>
    </row>
    <row r="116" spans="2:19" ht="12.75">
      <c r="B116" s="21">
        <f>1+B114</f>
        <v>5</v>
      </c>
      <c r="C116" s="21" t="s">
        <v>122</v>
      </c>
      <c r="D116" s="27">
        <v>2</v>
      </c>
      <c r="E116" s="32">
        <v>1957</v>
      </c>
      <c r="F116" s="27">
        <v>523.7</v>
      </c>
      <c r="G116" s="32">
        <v>9</v>
      </c>
      <c r="H116" s="45">
        <v>17</v>
      </c>
      <c r="I116" s="19"/>
      <c r="N116" s="22"/>
      <c r="O116" s="22"/>
      <c r="P116" s="22"/>
      <c r="Q116" s="22"/>
      <c r="R116" s="22"/>
      <c r="S116" s="31"/>
    </row>
    <row r="117" spans="2:19" ht="12.75">
      <c r="B117" s="21">
        <f>1+B116</f>
        <v>6</v>
      </c>
      <c r="C117" s="21" t="s">
        <v>123</v>
      </c>
      <c r="D117" s="27">
        <v>2</v>
      </c>
      <c r="E117" s="32">
        <v>1955</v>
      </c>
      <c r="F117" s="27">
        <v>501.8</v>
      </c>
      <c r="G117" s="32">
        <v>8</v>
      </c>
      <c r="H117" s="45">
        <v>19</v>
      </c>
      <c r="I117" s="19"/>
      <c r="N117" s="22"/>
      <c r="O117" s="22"/>
      <c r="P117" s="22"/>
      <c r="Q117" s="22"/>
      <c r="R117" s="22"/>
      <c r="S117" s="31"/>
    </row>
    <row r="118" spans="2:19" ht="12.75">
      <c r="B118" s="21">
        <f>1+B117</f>
        <v>7</v>
      </c>
      <c r="C118" s="21" t="s">
        <v>124</v>
      </c>
      <c r="D118" s="27">
        <v>2</v>
      </c>
      <c r="E118" s="32">
        <v>1960</v>
      </c>
      <c r="F118" s="27">
        <v>741.5</v>
      </c>
      <c r="G118" s="32">
        <v>12</v>
      </c>
      <c r="H118" s="45">
        <v>27</v>
      </c>
      <c r="I118" s="19"/>
      <c r="N118" s="22"/>
      <c r="O118" s="22"/>
      <c r="P118" s="22"/>
      <c r="Q118" s="22"/>
      <c r="R118" s="22"/>
      <c r="S118" s="31"/>
    </row>
    <row r="119" spans="2:19" ht="12.75">
      <c r="B119" s="21">
        <f>B118+1</f>
        <v>8</v>
      </c>
      <c r="C119" s="21" t="s">
        <v>19</v>
      </c>
      <c r="D119" s="27">
        <v>2</v>
      </c>
      <c r="E119" s="27">
        <v>1956</v>
      </c>
      <c r="F119" s="27">
        <v>522.1</v>
      </c>
      <c r="G119" s="27">
        <v>8</v>
      </c>
      <c r="H119" s="45">
        <v>15</v>
      </c>
      <c r="I119" s="12"/>
      <c r="R119" s="17"/>
      <c r="S119" s="31"/>
    </row>
    <row r="120" spans="2:32" ht="12.75">
      <c r="B120" s="21"/>
      <c r="C120" s="10" t="s">
        <v>145</v>
      </c>
      <c r="D120" s="27"/>
      <c r="E120" s="32"/>
      <c r="F120" s="27"/>
      <c r="G120" s="32"/>
      <c r="H120" s="45"/>
      <c r="I120" s="19"/>
      <c r="O120" s="1"/>
      <c r="P120" s="18"/>
      <c r="Q120" s="31"/>
      <c r="R120" s="4"/>
      <c r="S120" s="31"/>
      <c r="AA120" s="17"/>
      <c r="AB120" s="17"/>
      <c r="AC120" s="17"/>
      <c r="AD120" s="17"/>
      <c r="AE120" s="17"/>
      <c r="AF120" s="17"/>
    </row>
    <row r="121" spans="2:34" ht="12.75">
      <c r="B121" s="21">
        <v>9</v>
      </c>
      <c r="C121" s="21" t="s">
        <v>125</v>
      </c>
      <c r="D121" s="27">
        <v>2</v>
      </c>
      <c r="E121" s="32">
        <v>1953</v>
      </c>
      <c r="F121" s="27">
        <v>507.9</v>
      </c>
      <c r="G121" s="32">
        <v>8</v>
      </c>
      <c r="H121" s="45">
        <v>25</v>
      </c>
      <c r="I121" s="19"/>
      <c r="P121" s="18"/>
      <c r="Q121" s="31"/>
      <c r="S121" s="31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2:34" ht="12.75">
      <c r="B122" s="21">
        <f>1+B121</f>
        <v>10</v>
      </c>
      <c r="C122" s="21" t="s">
        <v>126</v>
      </c>
      <c r="D122" s="27">
        <v>2</v>
      </c>
      <c r="E122" s="32">
        <v>1953</v>
      </c>
      <c r="F122" s="27">
        <v>492.3</v>
      </c>
      <c r="G122" s="32">
        <v>8</v>
      </c>
      <c r="H122" s="45">
        <v>18</v>
      </c>
      <c r="I122" s="19"/>
      <c r="L122" s="19"/>
      <c r="P122" s="18"/>
      <c r="Q122" s="31"/>
      <c r="S122" s="31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2:34" ht="12.75">
      <c r="B123" s="21">
        <f>1+B122</f>
        <v>11</v>
      </c>
      <c r="C123" s="21" t="s">
        <v>127</v>
      </c>
      <c r="D123" s="27">
        <v>2</v>
      </c>
      <c r="E123" s="32">
        <v>1952</v>
      </c>
      <c r="F123" s="27">
        <v>532.5</v>
      </c>
      <c r="G123" s="32">
        <v>8</v>
      </c>
      <c r="H123" s="45">
        <v>21</v>
      </c>
      <c r="I123" s="19"/>
      <c r="L123" s="19"/>
      <c r="P123" s="18"/>
      <c r="Q123" s="31"/>
      <c r="S123" s="31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2:33" ht="12.75">
      <c r="B124" s="21">
        <f>1+B123</f>
        <v>12</v>
      </c>
      <c r="C124" s="21" t="s">
        <v>128</v>
      </c>
      <c r="D124" s="27">
        <v>2</v>
      </c>
      <c r="E124" s="32">
        <v>1932</v>
      </c>
      <c r="F124" s="27">
        <v>581.8</v>
      </c>
      <c r="G124" s="32">
        <v>8</v>
      </c>
      <c r="H124" s="45">
        <v>18</v>
      </c>
      <c r="I124" s="19"/>
      <c r="L124" s="19"/>
      <c r="O124" s="1"/>
      <c r="P124" s="18"/>
      <c r="Q124" s="31"/>
      <c r="S124" s="31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</row>
    <row r="125" spans="2:33" ht="12.75">
      <c r="B125" s="21"/>
      <c r="C125" s="10" t="s">
        <v>146</v>
      </c>
      <c r="D125" s="27"/>
      <c r="E125" s="32"/>
      <c r="F125" s="27"/>
      <c r="G125" s="32"/>
      <c r="H125" s="45"/>
      <c r="I125" s="19"/>
      <c r="L125" s="19"/>
      <c r="N125" s="22"/>
      <c r="O125" s="22"/>
      <c r="P125" s="22"/>
      <c r="Q125" s="22"/>
      <c r="R125" s="22"/>
      <c r="S125" s="31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</row>
    <row r="126" spans="2:33" ht="12.75">
      <c r="B126" s="21">
        <f>1+B124</f>
        <v>13</v>
      </c>
      <c r="C126" s="21" t="s">
        <v>129</v>
      </c>
      <c r="D126" s="27">
        <v>1</v>
      </c>
      <c r="E126" s="32">
        <v>1956</v>
      </c>
      <c r="F126" s="27">
        <v>287.1</v>
      </c>
      <c r="G126" s="32">
        <v>4</v>
      </c>
      <c r="H126" s="45">
        <v>11</v>
      </c>
      <c r="I126" s="19"/>
      <c r="L126" s="19"/>
      <c r="N126" s="22"/>
      <c r="O126" s="22"/>
      <c r="P126" s="22"/>
      <c r="Q126" s="22"/>
      <c r="R126" s="22"/>
      <c r="S126" s="31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</row>
    <row r="127" spans="2:26" ht="12.75">
      <c r="B127" s="21">
        <f>1+B126</f>
        <v>14</v>
      </c>
      <c r="C127" s="21" t="s">
        <v>130</v>
      </c>
      <c r="D127" s="27">
        <v>2</v>
      </c>
      <c r="E127" s="32">
        <v>1955</v>
      </c>
      <c r="F127" s="27">
        <v>494.1</v>
      </c>
      <c r="G127" s="32">
        <v>8</v>
      </c>
      <c r="H127" s="45">
        <v>18</v>
      </c>
      <c r="I127" s="19"/>
      <c r="L127" s="19"/>
      <c r="N127" s="22"/>
      <c r="O127" s="22"/>
      <c r="P127" s="22"/>
      <c r="Q127" s="22"/>
      <c r="R127" s="22"/>
      <c r="S127" s="31"/>
      <c r="T127" s="17"/>
      <c r="U127" s="17"/>
      <c r="V127" s="17"/>
      <c r="W127" s="17"/>
      <c r="X127" s="17"/>
      <c r="Y127" s="17"/>
      <c r="Z127" s="17"/>
    </row>
    <row r="128" spans="2:19" ht="12.75">
      <c r="B128" s="21"/>
      <c r="C128" s="10" t="s">
        <v>147</v>
      </c>
      <c r="D128" s="27"/>
      <c r="E128" s="32"/>
      <c r="F128" s="27"/>
      <c r="G128" s="32"/>
      <c r="H128" s="45"/>
      <c r="I128" s="19"/>
      <c r="J128" s="19"/>
      <c r="L128" s="19"/>
      <c r="N128" s="22"/>
      <c r="O128" s="22"/>
      <c r="P128" s="22"/>
      <c r="Q128" s="22"/>
      <c r="R128" s="22"/>
      <c r="S128" s="31"/>
    </row>
    <row r="129" spans="2:19" ht="12.75">
      <c r="B129" s="21">
        <f>1+B127</f>
        <v>15</v>
      </c>
      <c r="C129" s="21" t="s">
        <v>131</v>
      </c>
      <c r="D129" s="27">
        <v>2</v>
      </c>
      <c r="E129" s="27">
        <v>1989</v>
      </c>
      <c r="F129" s="27">
        <v>768.8</v>
      </c>
      <c r="G129" s="27">
        <v>12</v>
      </c>
      <c r="H129" s="45">
        <v>42</v>
      </c>
      <c r="J129" s="19"/>
      <c r="L129" s="19"/>
      <c r="N129" s="22"/>
      <c r="O129" s="22"/>
      <c r="P129" s="22"/>
      <c r="Q129" s="22"/>
      <c r="R129" s="22"/>
      <c r="S129" s="31"/>
    </row>
    <row r="130" spans="2:19" ht="12.75">
      <c r="B130" s="21"/>
      <c r="C130" s="10" t="s">
        <v>148</v>
      </c>
      <c r="D130" s="27"/>
      <c r="E130" s="27"/>
      <c r="F130" s="27"/>
      <c r="G130" s="27"/>
      <c r="H130" s="45"/>
      <c r="P130" s="18"/>
      <c r="Q130" s="18"/>
      <c r="S130" s="18"/>
    </row>
    <row r="131" spans="2:19" ht="12.75">
      <c r="B131" s="21">
        <v>16</v>
      </c>
      <c r="C131" s="21" t="s">
        <v>133</v>
      </c>
      <c r="D131" s="27">
        <v>2</v>
      </c>
      <c r="E131" s="27">
        <v>1966</v>
      </c>
      <c r="F131" s="27">
        <v>465.1</v>
      </c>
      <c r="G131" s="27">
        <v>12</v>
      </c>
      <c r="H131" s="45">
        <v>13</v>
      </c>
      <c r="O131" s="1"/>
      <c r="P131" s="18"/>
      <c r="Q131" s="18"/>
      <c r="S131" s="18"/>
    </row>
    <row r="132" spans="2:19" ht="12.75">
      <c r="B132" s="21"/>
      <c r="C132" s="10" t="s">
        <v>149</v>
      </c>
      <c r="D132" s="27"/>
      <c r="E132" s="27"/>
      <c r="F132" s="27"/>
      <c r="G132" s="27"/>
      <c r="H132" s="45"/>
      <c r="P132" s="18"/>
      <c r="Q132" s="18"/>
      <c r="S132" s="18"/>
    </row>
    <row r="133" spans="2:19" ht="12.75">
      <c r="B133" s="21">
        <v>17</v>
      </c>
      <c r="C133" s="21" t="s">
        <v>135</v>
      </c>
      <c r="D133" s="27">
        <v>2</v>
      </c>
      <c r="E133" s="27">
        <v>1960</v>
      </c>
      <c r="F133" s="27">
        <v>349.7</v>
      </c>
      <c r="G133" s="27">
        <v>8</v>
      </c>
      <c r="H133" s="45">
        <v>14</v>
      </c>
      <c r="P133" s="18"/>
      <c r="Q133" s="18"/>
      <c r="S133" s="18"/>
    </row>
    <row r="134" spans="2:19" ht="12.75">
      <c r="B134" s="21"/>
      <c r="C134" s="10" t="s">
        <v>0</v>
      </c>
      <c r="D134" s="27"/>
      <c r="E134" s="27"/>
      <c r="F134" s="29">
        <f>SUM(F111:F133)</f>
        <v>8170.4000000000015</v>
      </c>
      <c r="G134" s="29">
        <f>SUM(G111:G133)</f>
        <v>145</v>
      </c>
      <c r="H134" s="33">
        <f>SUM(H111:H133)</f>
        <v>324</v>
      </c>
      <c r="N134" s="20"/>
      <c r="R134" s="20"/>
      <c r="S134" s="18"/>
    </row>
    <row r="135" spans="2:25" ht="12.75">
      <c r="B135" s="21"/>
      <c r="C135" s="21"/>
      <c r="D135" s="27"/>
      <c r="E135" s="27"/>
      <c r="F135" s="27"/>
      <c r="G135" s="27"/>
      <c r="H135" s="45"/>
      <c r="R135" s="12"/>
      <c r="S135" s="18"/>
      <c r="T135" s="17"/>
      <c r="U135" s="17"/>
      <c r="V135" s="17"/>
      <c r="W135" s="17"/>
      <c r="X135" s="17"/>
      <c r="Y135" s="17"/>
    </row>
    <row r="136" spans="2:25" ht="12.75">
      <c r="B136" s="10"/>
      <c r="C136" s="10" t="s">
        <v>150</v>
      </c>
      <c r="D136" s="29"/>
      <c r="E136" s="29"/>
      <c r="F136" s="29"/>
      <c r="G136" s="29"/>
      <c r="H136" s="45"/>
      <c r="P136" s="18"/>
      <c r="Q136" s="18"/>
      <c r="S136" s="18"/>
      <c r="T136" s="17"/>
      <c r="U136" s="17"/>
      <c r="V136" s="17"/>
      <c r="W136" s="17"/>
      <c r="X136" s="17"/>
      <c r="Y136" s="17"/>
    </row>
    <row r="137" spans="2:25" ht="12.75">
      <c r="B137" s="21">
        <v>1</v>
      </c>
      <c r="C137" s="21" t="s">
        <v>107</v>
      </c>
      <c r="D137" s="27">
        <v>2</v>
      </c>
      <c r="E137" s="27">
        <v>1970</v>
      </c>
      <c r="F137" s="27">
        <v>455.3</v>
      </c>
      <c r="G137" s="27">
        <v>12</v>
      </c>
      <c r="H137" s="45">
        <v>23</v>
      </c>
      <c r="P137" s="18"/>
      <c r="Q137" s="18"/>
      <c r="R137" s="4"/>
      <c r="S137" s="18"/>
      <c r="T137" s="17"/>
      <c r="U137" s="17"/>
      <c r="V137" s="17"/>
      <c r="W137" s="17"/>
      <c r="X137" s="17"/>
      <c r="Y137" s="17"/>
    </row>
    <row r="138" spans="2:25" ht="12.75">
      <c r="B138" s="21">
        <v>2</v>
      </c>
      <c r="C138" s="21" t="s">
        <v>108</v>
      </c>
      <c r="D138" s="27">
        <v>2</v>
      </c>
      <c r="E138" s="27">
        <v>1967</v>
      </c>
      <c r="F138" s="27">
        <v>462.5</v>
      </c>
      <c r="G138" s="27">
        <v>12</v>
      </c>
      <c r="H138" s="45">
        <v>24</v>
      </c>
      <c r="O138" s="19"/>
      <c r="S138" s="4"/>
      <c r="T138" s="17"/>
      <c r="U138" s="17"/>
      <c r="V138" s="17"/>
      <c r="W138" s="17"/>
      <c r="X138" s="17"/>
      <c r="Y138" s="17"/>
    </row>
    <row r="139" spans="2:25" ht="12.75">
      <c r="B139" s="21">
        <v>3</v>
      </c>
      <c r="C139" s="21" t="s">
        <v>106</v>
      </c>
      <c r="D139" s="27">
        <v>2</v>
      </c>
      <c r="E139" s="27">
        <v>1970</v>
      </c>
      <c r="F139" s="27">
        <v>464.6</v>
      </c>
      <c r="G139" s="27">
        <v>12</v>
      </c>
      <c r="H139" s="45">
        <v>18</v>
      </c>
      <c r="N139" s="19"/>
      <c r="O139" s="22"/>
      <c r="P139" s="19"/>
      <c r="T139" s="17"/>
      <c r="U139" s="17"/>
      <c r="V139" s="17"/>
      <c r="W139" s="17"/>
      <c r="X139" s="17"/>
      <c r="Y139" s="17"/>
    </row>
    <row r="140" spans="2:25" ht="12.75">
      <c r="B140" s="21">
        <v>4</v>
      </c>
      <c r="C140" s="21" t="s">
        <v>109</v>
      </c>
      <c r="D140" s="27">
        <v>2</v>
      </c>
      <c r="E140" s="27">
        <v>1967</v>
      </c>
      <c r="F140" s="27">
        <v>547</v>
      </c>
      <c r="G140" s="27">
        <v>12</v>
      </c>
      <c r="H140" s="45">
        <v>15</v>
      </c>
      <c r="N140" s="22"/>
      <c r="O140" s="19"/>
      <c r="P140" s="22"/>
      <c r="Q140" s="22"/>
      <c r="R140" s="22"/>
      <c r="T140" s="17"/>
      <c r="U140" s="17"/>
      <c r="V140" s="17"/>
      <c r="W140" s="17"/>
      <c r="X140" s="17"/>
      <c r="Y140" s="17"/>
    </row>
    <row r="141" spans="2:25" ht="12.75">
      <c r="B141" s="10"/>
      <c r="C141" s="10" t="s">
        <v>151</v>
      </c>
      <c r="D141" s="29"/>
      <c r="E141" s="29"/>
      <c r="F141" s="29">
        <f>SUM(F137:F140)</f>
        <v>1929.4</v>
      </c>
      <c r="G141" s="29">
        <f>SUM(G137:G140)</f>
        <v>48</v>
      </c>
      <c r="H141" s="33">
        <f>SUM(H137:H140)</f>
        <v>80</v>
      </c>
      <c r="N141" s="8"/>
      <c r="O141" s="19"/>
      <c r="P141" s="19"/>
      <c r="Q141" s="19"/>
      <c r="R141" s="17"/>
      <c r="S141" s="18"/>
      <c r="T141" s="17"/>
      <c r="U141" s="17"/>
      <c r="V141" s="17"/>
      <c r="W141" s="17"/>
      <c r="X141" s="17"/>
      <c r="Y141" s="17"/>
    </row>
    <row r="142" spans="2:25" ht="12.75">
      <c r="B142" s="10"/>
      <c r="C142" s="10" t="s">
        <v>152</v>
      </c>
      <c r="D142" s="29"/>
      <c r="E142" s="29"/>
      <c r="F142" s="29"/>
      <c r="G142" s="29"/>
      <c r="H142" s="45"/>
      <c r="N142" s="19"/>
      <c r="O142" s="22"/>
      <c r="P142" s="19"/>
      <c r="Q142" s="19"/>
      <c r="R142" s="19"/>
      <c r="S142" s="18"/>
      <c r="T142" s="17"/>
      <c r="U142" s="17"/>
      <c r="V142" s="17"/>
      <c r="W142" s="17"/>
      <c r="X142" s="17"/>
      <c r="Y142" s="17"/>
    </row>
    <row r="143" spans="2:25" ht="12.75">
      <c r="B143" s="21">
        <v>5</v>
      </c>
      <c r="C143" s="21" t="s">
        <v>40</v>
      </c>
      <c r="D143" s="27">
        <v>2</v>
      </c>
      <c r="E143" s="27">
        <v>1989</v>
      </c>
      <c r="F143" s="27">
        <v>293.4</v>
      </c>
      <c r="G143" s="27">
        <v>4</v>
      </c>
      <c r="H143" s="45">
        <v>11</v>
      </c>
      <c r="N143" s="22"/>
      <c r="O143" s="19"/>
      <c r="P143" s="22"/>
      <c r="Q143" s="22"/>
      <c r="R143" s="22"/>
      <c r="S143" s="18"/>
      <c r="T143" s="17"/>
      <c r="U143" s="17"/>
      <c r="V143" s="17"/>
      <c r="W143" s="17"/>
      <c r="X143" s="17"/>
      <c r="Y143" s="17"/>
    </row>
    <row r="144" spans="2:25" ht="12.75">
      <c r="B144" s="10"/>
      <c r="C144" s="10" t="s">
        <v>153</v>
      </c>
      <c r="D144" s="29"/>
      <c r="E144" s="29"/>
      <c r="F144" s="29"/>
      <c r="G144" s="29"/>
      <c r="H144" s="45"/>
      <c r="N144" s="19"/>
      <c r="O144" s="19"/>
      <c r="P144" s="19"/>
      <c r="Q144" s="19"/>
      <c r="R144" s="17"/>
      <c r="S144" s="18"/>
      <c r="T144" s="17"/>
      <c r="U144" s="17"/>
      <c r="V144" s="17"/>
      <c r="W144" s="17"/>
      <c r="X144" s="17"/>
      <c r="Y144" s="17"/>
    </row>
    <row r="145" spans="2:25" ht="12.75">
      <c r="B145" s="21">
        <v>6</v>
      </c>
      <c r="C145" s="21" t="s">
        <v>80</v>
      </c>
      <c r="D145" s="27">
        <v>2</v>
      </c>
      <c r="E145" s="27">
        <v>1965</v>
      </c>
      <c r="F145" s="27">
        <v>467.1</v>
      </c>
      <c r="G145" s="27">
        <v>12</v>
      </c>
      <c r="H145" s="45">
        <v>20</v>
      </c>
      <c r="N145" s="20"/>
      <c r="O145" s="19"/>
      <c r="P145" s="19"/>
      <c r="Q145" s="19"/>
      <c r="R145" s="17"/>
      <c r="S145" s="18"/>
      <c r="T145" s="17"/>
      <c r="U145" s="17"/>
      <c r="V145" s="17"/>
      <c r="W145" s="17"/>
      <c r="X145" s="17"/>
      <c r="Y145" s="17"/>
    </row>
    <row r="146" spans="2:33" ht="12.75">
      <c r="B146" s="10"/>
      <c r="C146" s="10" t="s">
        <v>154</v>
      </c>
      <c r="D146" s="29"/>
      <c r="E146" s="29"/>
      <c r="F146" s="29"/>
      <c r="G146" s="29"/>
      <c r="H146" s="45"/>
      <c r="N146" s="19"/>
      <c r="P146" s="19"/>
      <c r="Q146" s="19"/>
      <c r="R146" s="17"/>
      <c r="S146" s="18"/>
      <c r="T146" s="17"/>
      <c r="U146" s="17"/>
      <c r="V146" s="17"/>
      <c r="W146" s="17"/>
      <c r="X146" s="17"/>
      <c r="Y146" s="17"/>
      <c r="AF146" s="16">
        <f>AF93</f>
        <v>0</v>
      </c>
      <c r="AG146" s="16">
        <f>AF146*F118</f>
        <v>0</v>
      </c>
    </row>
    <row r="147" spans="2:33" ht="12.75">
      <c r="B147" s="21">
        <v>7</v>
      </c>
      <c r="C147" s="21" t="s">
        <v>86</v>
      </c>
      <c r="D147" s="27">
        <v>2</v>
      </c>
      <c r="E147" s="27">
        <v>1957</v>
      </c>
      <c r="F147" s="27">
        <v>756.4</v>
      </c>
      <c r="G147" s="27">
        <v>16</v>
      </c>
      <c r="H147" s="45">
        <v>26</v>
      </c>
      <c r="O147" s="22"/>
      <c r="R147" s="17"/>
      <c r="S147" s="18"/>
      <c r="T147" s="17"/>
      <c r="U147" s="17"/>
      <c r="V147" s="17"/>
      <c r="W147" s="17"/>
      <c r="X147" s="17"/>
      <c r="Y147" s="17"/>
      <c r="AF147" s="16">
        <f>AF146</f>
        <v>0</v>
      </c>
      <c r="AG147" s="16">
        <f>AF147*F121</f>
        <v>0</v>
      </c>
    </row>
    <row r="148" spans="2:33" ht="12.75">
      <c r="B148" s="21">
        <v>8</v>
      </c>
      <c r="C148" s="21" t="s">
        <v>67</v>
      </c>
      <c r="D148" s="27">
        <v>2</v>
      </c>
      <c r="E148" s="27">
        <v>1964</v>
      </c>
      <c r="F148" s="27">
        <v>570.2</v>
      </c>
      <c r="G148" s="27">
        <v>12</v>
      </c>
      <c r="H148" s="45">
        <v>17</v>
      </c>
      <c r="M148" s="22"/>
      <c r="N148" s="22"/>
      <c r="O148" s="19"/>
      <c r="P148" s="22"/>
      <c r="Q148" s="22"/>
      <c r="R148" s="17"/>
      <c r="S148" s="18"/>
      <c r="T148" s="17"/>
      <c r="U148" s="17"/>
      <c r="V148" s="17"/>
      <c r="W148" s="17"/>
      <c r="X148" s="17"/>
      <c r="Y148" s="17"/>
      <c r="AF148" s="16">
        <f>AF147</f>
        <v>0</v>
      </c>
      <c r="AG148" s="16">
        <f>AF148*F122</f>
        <v>0</v>
      </c>
    </row>
    <row r="149" spans="2:25" ht="12.75">
      <c r="B149" s="21">
        <v>9</v>
      </c>
      <c r="C149" s="21" t="s">
        <v>52</v>
      </c>
      <c r="D149" s="27">
        <v>2</v>
      </c>
      <c r="E149" s="27">
        <v>1957</v>
      </c>
      <c r="F149" s="27">
        <v>568.6</v>
      </c>
      <c r="G149" s="27">
        <v>12</v>
      </c>
      <c r="H149" s="45">
        <v>28</v>
      </c>
      <c r="N149" s="19"/>
      <c r="O149" s="19"/>
      <c r="P149" s="19"/>
      <c r="Q149" s="19"/>
      <c r="R149" s="17"/>
      <c r="S149" s="18"/>
      <c r="T149" s="17"/>
      <c r="U149" s="17"/>
      <c r="V149" s="17"/>
      <c r="W149" s="17"/>
      <c r="X149" s="17"/>
      <c r="Y149" s="17"/>
    </row>
    <row r="150" spans="2:33" ht="12.75">
      <c r="B150" s="21">
        <v>10</v>
      </c>
      <c r="C150" s="21" t="s">
        <v>53</v>
      </c>
      <c r="D150" s="27">
        <v>2</v>
      </c>
      <c r="E150" s="27">
        <v>1957</v>
      </c>
      <c r="F150" s="27">
        <v>764.1</v>
      </c>
      <c r="G150" s="27">
        <v>16</v>
      </c>
      <c r="H150" s="45">
        <v>30</v>
      </c>
      <c r="N150" s="19"/>
      <c r="O150" s="22"/>
      <c r="P150" s="19"/>
      <c r="Q150" s="19"/>
      <c r="R150" s="19"/>
      <c r="S150" s="18"/>
      <c r="T150" s="17"/>
      <c r="U150" s="17"/>
      <c r="V150" s="17"/>
      <c r="W150" s="17"/>
      <c r="X150" s="17"/>
      <c r="Y150" s="17"/>
      <c r="AG150" s="16">
        <f>AF150*F129</f>
        <v>0</v>
      </c>
    </row>
    <row r="151" spans="2:33" ht="12.75">
      <c r="B151" s="10"/>
      <c r="C151" s="10" t="s">
        <v>155</v>
      </c>
      <c r="D151" s="29"/>
      <c r="E151" s="29"/>
      <c r="F151" s="46">
        <f>SUM(F147:F150)</f>
        <v>2659.2999999999997</v>
      </c>
      <c r="G151" s="46">
        <f>SUM(G147:G150)</f>
        <v>56</v>
      </c>
      <c r="H151" s="46">
        <f>SUM(H147:H150)</f>
        <v>101</v>
      </c>
      <c r="N151" s="22"/>
      <c r="O151" s="19"/>
      <c r="P151" s="22"/>
      <c r="Q151" s="22"/>
      <c r="R151" s="22"/>
      <c r="S151" s="19"/>
      <c r="T151" s="17"/>
      <c r="U151" s="17"/>
      <c r="V151" s="17"/>
      <c r="W151" s="17"/>
      <c r="X151" s="17"/>
      <c r="Y151" s="17"/>
      <c r="AF151" s="16" t="e">
        <f>#REF!</f>
        <v>#REF!</v>
      </c>
      <c r="AG151" s="16" t="e">
        <f>AF151*#REF!</f>
        <v>#REF!</v>
      </c>
    </row>
    <row r="152" spans="2:33" ht="12.75">
      <c r="B152" s="10"/>
      <c r="C152" s="10" t="s">
        <v>156</v>
      </c>
      <c r="D152" s="29"/>
      <c r="E152" s="29"/>
      <c r="F152" s="29"/>
      <c r="G152" s="29"/>
      <c r="H152" s="45"/>
      <c r="N152" s="19"/>
      <c r="O152" s="19"/>
      <c r="P152" s="19"/>
      <c r="Q152" s="19"/>
      <c r="R152" s="19"/>
      <c r="S152" s="22"/>
      <c r="T152" s="17"/>
      <c r="U152" s="17"/>
      <c r="V152" s="17"/>
      <c r="W152" s="17"/>
      <c r="X152" s="17"/>
      <c r="Y152" s="17"/>
      <c r="AF152" s="16" t="e">
        <f>AF151</f>
        <v>#REF!</v>
      </c>
      <c r="AG152" s="16" t="e">
        <f>AF152*F131</f>
        <v>#REF!</v>
      </c>
    </row>
    <row r="153" spans="2:33" ht="12" customHeight="1">
      <c r="B153" s="21">
        <v>11</v>
      </c>
      <c r="C153" s="21" t="s">
        <v>85</v>
      </c>
      <c r="D153" s="27">
        <v>2</v>
      </c>
      <c r="E153" s="27">
        <v>1981</v>
      </c>
      <c r="F153" s="27">
        <v>576.9</v>
      </c>
      <c r="G153" s="27">
        <v>12</v>
      </c>
      <c r="H153" s="45">
        <v>21</v>
      </c>
      <c r="N153" s="19"/>
      <c r="O153" s="12"/>
      <c r="P153" s="19"/>
      <c r="Q153" s="19"/>
      <c r="R153" s="19"/>
      <c r="S153" s="19"/>
      <c r="T153" s="4"/>
      <c r="U153" s="4"/>
      <c r="V153" s="4"/>
      <c r="W153" s="17"/>
      <c r="X153" s="17"/>
      <c r="Y153" s="17"/>
      <c r="AF153" s="16" t="e">
        <f>#REF!</f>
        <v>#REF!</v>
      </c>
      <c r="AG153" s="16" t="e">
        <f>AF153*#REF!</f>
        <v>#REF!</v>
      </c>
    </row>
    <row r="154" spans="2:33" ht="12.75">
      <c r="B154" s="10"/>
      <c r="C154" s="10" t="s">
        <v>157</v>
      </c>
      <c r="D154" s="29"/>
      <c r="E154" s="29"/>
      <c r="F154" s="29"/>
      <c r="G154" s="29"/>
      <c r="H154" s="45"/>
      <c r="N154" s="12"/>
      <c r="O154" s="19"/>
      <c r="P154" s="12"/>
      <c r="Q154" s="12"/>
      <c r="R154" s="12"/>
      <c r="S154" s="19"/>
      <c r="T154" s="4"/>
      <c r="U154" s="4"/>
      <c r="V154" s="4"/>
      <c r="W154" s="17"/>
      <c r="X154" s="17"/>
      <c r="Y154" s="17"/>
      <c r="AF154" s="16" t="e">
        <f>AF152</f>
        <v>#REF!</v>
      </c>
      <c r="AG154" s="16" t="e">
        <f>AF154*F133</f>
        <v>#REF!</v>
      </c>
    </row>
    <row r="155" spans="2:33" ht="12.75">
      <c r="B155" s="21">
        <v>12</v>
      </c>
      <c r="C155" s="21" t="s">
        <v>15</v>
      </c>
      <c r="D155" s="27">
        <v>2</v>
      </c>
      <c r="E155" s="27">
        <v>1959</v>
      </c>
      <c r="F155" s="27">
        <v>421.1</v>
      </c>
      <c r="G155" s="27">
        <v>8</v>
      </c>
      <c r="H155" s="45">
        <v>13</v>
      </c>
      <c r="N155" s="19"/>
      <c r="O155" s="19"/>
      <c r="P155" s="19"/>
      <c r="Q155" s="19"/>
      <c r="R155" s="17"/>
      <c r="S155" s="12"/>
      <c r="T155" s="1"/>
      <c r="U155" s="1"/>
      <c r="V155" s="1"/>
      <c r="W155" s="17"/>
      <c r="X155" s="17"/>
      <c r="Y155" s="17"/>
      <c r="AF155" s="16" t="e">
        <f>#REF!</f>
        <v>#REF!</v>
      </c>
      <c r="AG155" s="16" t="e">
        <f>AF155*#REF!</f>
        <v>#REF!</v>
      </c>
    </row>
    <row r="156" spans="2:33" ht="13.5" customHeight="1">
      <c r="B156" s="21">
        <v>13</v>
      </c>
      <c r="C156" s="21" t="s">
        <v>16</v>
      </c>
      <c r="D156" s="27">
        <v>2</v>
      </c>
      <c r="E156" s="27">
        <v>1959</v>
      </c>
      <c r="F156" s="27">
        <v>419.6</v>
      </c>
      <c r="G156" s="27">
        <v>8</v>
      </c>
      <c r="H156" s="45">
        <v>17</v>
      </c>
      <c r="P156" s="19"/>
      <c r="Q156" s="19"/>
      <c r="R156" s="17"/>
      <c r="S156" s="18"/>
      <c r="T156" s="18"/>
      <c r="U156" s="18"/>
      <c r="V156" s="18"/>
      <c r="W156" s="17"/>
      <c r="X156" s="17"/>
      <c r="Y156" s="17"/>
      <c r="AG156" s="16" t="e">
        <f>SUM(AG73:AG155)</f>
        <v>#REF!</v>
      </c>
    </row>
    <row r="157" spans="2:25" ht="12.75">
      <c r="B157" s="10"/>
      <c r="C157" s="10" t="s">
        <v>158</v>
      </c>
      <c r="D157" s="29"/>
      <c r="E157" s="29"/>
      <c r="F157" s="46">
        <f>SUM(F155:F156)</f>
        <v>840.7</v>
      </c>
      <c r="G157" s="46">
        <f>SUM(G155:G156)</f>
        <v>16</v>
      </c>
      <c r="H157" s="46">
        <f>SUM(H155:H156)</f>
        <v>30</v>
      </c>
      <c r="L157" s="22"/>
      <c r="R157" s="19"/>
      <c r="S157" s="18"/>
      <c r="T157" s="31"/>
      <c r="U157" s="18"/>
      <c r="V157" s="31"/>
      <c r="W157" s="17"/>
      <c r="X157" s="17"/>
      <c r="Y157" s="17"/>
    </row>
    <row r="158" spans="2:25" ht="12.75">
      <c r="B158" s="10"/>
      <c r="C158" s="10" t="s">
        <v>159</v>
      </c>
      <c r="D158" s="29"/>
      <c r="E158" s="29"/>
      <c r="F158" s="29"/>
      <c r="G158" s="29"/>
      <c r="H158" s="45"/>
      <c r="N158" s="22"/>
      <c r="R158" s="37"/>
      <c r="S158" s="18"/>
      <c r="T158" s="31"/>
      <c r="U158" s="18"/>
      <c r="V158" s="31"/>
      <c r="W158" s="17"/>
      <c r="X158" s="17"/>
      <c r="Y158" s="17"/>
    </row>
    <row r="159" spans="2:25" ht="12.75">
      <c r="B159" s="21">
        <v>14</v>
      </c>
      <c r="C159" s="21" t="s">
        <v>110</v>
      </c>
      <c r="D159" s="27">
        <v>2</v>
      </c>
      <c r="E159" s="27">
        <v>1964</v>
      </c>
      <c r="F159" s="27">
        <v>307.2</v>
      </c>
      <c r="G159" s="27">
        <v>8</v>
      </c>
      <c r="H159" s="45">
        <v>17</v>
      </c>
      <c r="O159" s="19"/>
      <c r="Q159" s="19"/>
      <c r="R159" s="19"/>
      <c r="S159" s="18"/>
      <c r="T159" s="31"/>
      <c r="U159" s="18"/>
      <c r="V159" s="31"/>
      <c r="W159" s="17"/>
      <c r="X159" s="17"/>
      <c r="Y159" s="17"/>
    </row>
    <row r="160" spans="2:32" ht="12.75">
      <c r="B160" s="10"/>
      <c r="C160" s="10" t="s">
        <v>160</v>
      </c>
      <c r="D160" s="29"/>
      <c r="E160" s="29"/>
      <c r="F160" s="29"/>
      <c r="G160" s="29"/>
      <c r="H160" s="45"/>
      <c r="N160" s="19"/>
      <c r="O160" s="19"/>
      <c r="Q160" s="19"/>
      <c r="R160" s="19"/>
      <c r="S160" s="18"/>
      <c r="T160" s="31"/>
      <c r="U160" s="18"/>
      <c r="V160" s="31"/>
      <c r="W160" s="17"/>
      <c r="X160" s="17"/>
      <c r="Y160" s="17"/>
      <c r="AE160" s="16" t="e">
        <f>AG155+AG153</f>
        <v>#REF!</v>
      </c>
      <c r="AF160" s="16" t="e">
        <f>AG156-AE160</f>
        <v>#REF!</v>
      </c>
    </row>
    <row r="161" spans="2:25" ht="12.75">
      <c r="B161" s="21">
        <v>15</v>
      </c>
      <c r="C161" s="21" t="s">
        <v>103</v>
      </c>
      <c r="D161" s="27">
        <v>1</v>
      </c>
      <c r="E161" s="27">
        <v>1972</v>
      </c>
      <c r="F161" s="27">
        <v>507.4</v>
      </c>
      <c r="G161" s="27">
        <v>12</v>
      </c>
      <c r="H161" s="45">
        <v>24</v>
      </c>
      <c r="M161" s="20"/>
      <c r="N161" s="19"/>
      <c r="O161" s="19"/>
      <c r="P161" s="19"/>
      <c r="Q161" s="19"/>
      <c r="R161" s="17"/>
      <c r="S161" s="18"/>
      <c r="T161" s="31"/>
      <c r="U161" s="18"/>
      <c r="V161" s="31"/>
      <c r="W161" s="17"/>
      <c r="X161" s="17"/>
      <c r="Y161" s="17"/>
    </row>
    <row r="162" spans="2:25" ht="12.75">
      <c r="B162" s="21">
        <v>16</v>
      </c>
      <c r="C162" s="21" t="s">
        <v>104</v>
      </c>
      <c r="D162" s="27">
        <v>1</v>
      </c>
      <c r="E162" s="27">
        <v>1973</v>
      </c>
      <c r="F162" s="27">
        <v>512.2</v>
      </c>
      <c r="G162" s="27">
        <v>12</v>
      </c>
      <c r="H162" s="45">
        <v>21</v>
      </c>
      <c r="M162" s="20"/>
      <c r="N162" s="19"/>
      <c r="O162" s="19"/>
      <c r="P162" s="19"/>
      <c r="Q162" s="19"/>
      <c r="R162" s="17"/>
      <c r="S162" s="18"/>
      <c r="T162" s="31"/>
      <c r="U162" s="18"/>
      <c r="V162" s="31"/>
      <c r="W162" s="17"/>
      <c r="X162" s="17"/>
      <c r="Y162" s="17"/>
    </row>
    <row r="163" spans="2:25" ht="12.75">
      <c r="B163" s="10"/>
      <c r="C163" s="10" t="s">
        <v>161</v>
      </c>
      <c r="D163" s="29"/>
      <c r="E163" s="29"/>
      <c r="F163" s="29">
        <f>SUM(F161:F162)</f>
        <v>1019.6</v>
      </c>
      <c r="G163" s="29">
        <f>SUM(G161:G162)</f>
        <v>24</v>
      </c>
      <c r="H163" s="29">
        <f>SUM(H161:H162)</f>
        <v>45</v>
      </c>
      <c r="M163" s="20"/>
      <c r="N163" s="19"/>
      <c r="O163" s="19"/>
      <c r="P163" s="19"/>
      <c r="Q163" s="19"/>
      <c r="R163" s="17"/>
      <c r="S163" s="18"/>
      <c r="T163" s="31"/>
      <c r="U163" s="18"/>
      <c r="V163" s="31"/>
      <c r="W163" s="17"/>
      <c r="X163" s="17"/>
      <c r="Y163" s="17"/>
    </row>
    <row r="164" spans="2:25" ht="12.75">
      <c r="B164" s="10"/>
      <c r="C164" s="10" t="s">
        <v>162</v>
      </c>
      <c r="D164" s="29"/>
      <c r="E164" s="29"/>
      <c r="F164" s="29"/>
      <c r="G164" s="29"/>
      <c r="H164" s="45"/>
      <c r="M164" s="20"/>
      <c r="N164" s="19"/>
      <c r="O164" s="19"/>
      <c r="P164" s="19"/>
      <c r="Q164" s="19"/>
      <c r="R164" s="17"/>
      <c r="S164" s="18"/>
      <c r="T164" s="31"/>
      <c r="U164" s="18"/>
      <c r="V164" s="31"/>
      <c r="W164" s="17"/>
      <c r="X164" s="17"/>
      <c r="Y164" s="17"/>
    </row>
    <row r="165" spans="2:25" ht="12.75">
      <c r="B165" s="21">
        <v>17</v>
      </c>
      <c r="C165" s="21" t="s">
        <v>163</v>
      </c>
      <c r="D165" s="27">
        <v>2</v>
      </c>
      <c r="E165" s="27">
        <v>1967</v>
      </c>
      <c r="F165" s="27">
        <v>343</v>
      </c>
      <c r="G165" s="27">
        <v>8</v>
      </c>
      <c r="H165" s="45">
        <v>13</v>
      </c>
      <c r="N165" s="19"/>
      <c r="O165" s="22"/>
      <c r="P165" s="19"/>
      <c r="Q165" s="19"/>
      <c r="R165" s="17"/>
      <c r="S165" s="18"/>
      <c r="T165" s="31"/>
      <c r="U165" s="18"/>
      <c r="V165" s="31"/>
      <c r="W165" s="17"/>
      <c r="X165" s="17"/>
      <c r="Y165" s="17"/>
    </row>
    <row r="166" spans="2:25" ht="12.75">
      <c r="B166" s="21"/>
      <c r="C166" s="10" t="s">
        <v>164</v>
      </c>
      <c r="D166" s="27"/>
      <c r="E166" s="27"/>
      <c r="F166" s="27"/>
      <c r="G166" s="27"/>
      <c r="H166" s="45"/>
      <c r="N166" s="22"/>
      <c r="O166" s="19"/>
      <c r="P166" s="22"/>
      <c r="Q166" s="22"/>
      <c r="R166" s="22"/>
      <c r="S166" s="18"/>
      <c r="T166" s="31"/>
      <c r="U166" s="18"/>
      <c r="V166" s="31"/>
      <c r="W166" s="17"/>
      <c r="X166" s="17"/>
      <c r="Y166" s="17"/>
    </row>
    <row r="167" spans="2:25" ht="12.75">
      <c r="B167" s="21">
        <v>18</v>
      </c>
      <c r="C167" s="21" t="s">
        <v>35</v>
      </c>
      <c r="D167" s="27">
        <v>3</v>
      </c>
      <c r="E167" s="27">
        <v>1986</v>
      </c>
      <c r="F167" s="27">
        <v>1284.5</v>
      </c>
      <c r="G167" s="27">
        <v>27</v>
      </c>
      <c r="H167" s="45">
        <v>49</v>
      </c>
      <c r="I167" s="20"/>
      <c r="J167" s="12"/>
      <c r="N167" s="19"/>
      <c r="O167" s="22"/>
      <c r="P167" s="19"/>
      <c r="Q167" s="19"/>
      <c r="R167" s="17"/>
      <c r="S167" s="18"/>
      <c r="T167" s="31"/>
      <c r="U167" s="18"/>
      <c r="V167" s="31"/>
      <c r="W167" s="17"/>
      <c r="X167" s="17"/>
      <c r="Y167" s="17"/>
    </row>
    <row r="168" spans="2:25" ht="12.75">
      <c r="B168" s="21"/>
      <c r="C168" s="10" t="s">
        <v>165</v>
      </c>
      <c r="D168" s="27"/>
      <c r="E168" s="27"/>
      <c r="F168" s="27"/>
      <c r="G168" s="27"/>
      <c r="H168" s="45"/>
      <c r="N168" s="19"/>
      <c r="O168" s="19"/>
      <c r="P168" s="19"/>
      <c r="Q168" s="19"/>
      <c r="R168" s="17"/>
      <c r="S168" s="18"/>
      <c r="T168" s="31"/>
      <c r="U168" s="18"/>
      <c r="V168" s="31"/>
      <c r="W168" s="17"/>
      <c r="X168" s="17"/>
      <c r="Y168" s="17"/>
    </row>
    <row r="169" spans="2:25" ht="12.75">
      <c r="B169" s="21">
        <v>19</v>
      </c>
      <c r="C169" s="21" t="s">
        <v>166</v>
      </c>
      <c r="D169" s="27">
        <v>2</v>
      </c>
      <c r="E169" s="27">
        <v>1972</v>
      </c>
      <c r="F169" s="27">
        <v>456.4</v>
      </c>
      <c r="G169" s="27">
        <v>12</v>
      </c>
      <c r="H169" s="45">
        <v>25</v>
      </c>
      <c r="N169" s="19"/>
      <c r="O169" s="19"/>
      <c r="P169" s="19"/>
      <c r="Q169" s="19"/>
      <c r="R169" s="17"/>
      <c r="S169" s="18"/>
      <c r="T169" s="31"/>
      <c r="U169" s="18"/>
      <c r="V169" s="31"/>
      <c r="W169" s="17"/>
      <c r="X169" s="17"/>
      <c r="Y169" s="17"/>
    </row>
    <row r="170" spans="2:25" ht="12.75">
      <c r="B170" s="21"/>
      <c r="C170" s="10" t="s">
        <v>167</v>
      </c>
      <c r="D170" s="27"/>
      <c r="E170" s="27"/>
      <c r="F170" s="27"/>
      <c r="G170" s="27"/>
      <c r="H170" s="45"/>
      <c r="N170" s="19"/>
      <c r="O170" s="19"/>
      <c r="P170" s="19"/>
      <c r="Q170" s="19"/>
      <c r="R170" s="17"/>
      <c r="S170" s="18"/>
      <c r="T170" s="31"/>
      <c r="U170" s="18"/>
      <c r="V170" s="31"/>
      <c r="W170" s="17"/>
      <c r="X170" s="17"/>
      <c r="Y170" s="17"/>
    </row>
    <row r="171" spans="2:25" ht="12.75">
      <c r="B171" s="21">
        <v>20</v>
      </c>
      <c r="C171" s="21" t="s">
        <v>8</v>
      </c>
      <c r="D171" s="27">
        <v>2</v>
      </c>
      <c r="E171" s="27">
        <v>1970</v>
      </c>
      <c r="F171" s="27">
        <v>357.8</v>
      </c>
      <c r="G171" s="27">
        <v>4</v>
      </c>
      <c r="H171" s="45">
        <v>6</v>
      </c>
      <c r="N171" s="19"/>
      <c r="P171" s="19"/>
      <c r="Q171" s="19"/>
      <c r="R171" s="17"/>
      <c r="S171" s="18"/>
      <c r="T171" s="31"/>
      <c r="U171" s="18"/>
      <c r="V171" s="31"/>
      <c r="W171" s="17"/>
      <c r="X171" s="17"/>
      <c r="Y171" s="17"/>
    </row>
    <row r="172" spans="2:25" ht="12.75">
      <c r="B172" s="21"/>
      <c r="C172" s="10" t="s">
        <v>168</v>
      </c>
      <c r="D172" s="27"/>
      <c r="E172" s="27"/>
      <c r="F172" s="27"/>
      <c r="G172" s="27"/>
      <c r="H172" s="45"/>
      <c r="O172" s="19"/>
      <c r="P172" s="19"/>
      <c r="Q172" s="19"/>
      <c r="R172" s="17"/>
      <c r="S172" s="18"/>
      <c r="T172" s="31"/>
      <c r="U172" s="18"/>
      <c r="V172" s="31"/>
      <c r="W172" s="17"/>
      <c r="X172" s="17"/>
      <c r="Y172" s="17"/>
    </row>
    <row r="173" spans="2:25" ht="12.75">
      <c r="B173" s="21">
        <v>21</v>
      </c>
      <c r="C173" s="21" t="s">
        <v>169</v>
      </c>
      <c r="D173" s="27">
        <v>2</v>
      </c>
      <c r="E173" s="27">
        <v>1932</v>
      </c>
      <c r="F173" s="27">
        <v>647.2</v>
      </c>
      <c r="G173" s="27">
        <v>22</v>
      </c>
      <c r="H173" s="45">
        <v>34</v>
      </c>
      <c r="N173" s="19"/>
      <c r="O173" s="19"/>
      <c r="P173" s="19"/>
      <c r="Q173" s="19"/>
      <c r="R173" s="17"/>
      <c r="S173" s="18"/>
      <c r="T173" s="31"/>
      <c r="U173" s="18"/>
      <c r="V173" s="31"/>
      <c r="W173" s="17"/>
      <c r="X173" s="17"/>
      <c r="Y173" s="17"/>
    </row>
    <row r="174" spans="2:25" ht="12.75">
      <c r="B174" s="21"/>
      <c r="C174" s="10" t="s">
        <v>176</v>
      </c>
      <c r="D174" s="27"/>
      <c r="E174" s="27"/>
      <c r="F174" s="27"/>
      <c r="G174" s="27"/>
      <c r="H174" s="45"/>
      <c r="N174" s="19"/>
      <c r="O174" s="19"/>
      <c r="P174" s="19"/>
      <c r="Q174" s="19"/>
      <c r="R174" s="17"/>
      <c r="S174" s="18"/>
      <c r="T174" s="18"/>
      <c r="U174" s="18"/>
      <c r="V174" s="18"/>
      <c r="W174" s="17"/>
      <c r="X174" s="17"/>
      <c r="Y174" s="17"/>
    </row>
    <row r="175" spans="2:25" ht="12.75">
      <c r="B175" s="21">
        <v>22</v>
      </c>
      <c r="C175" s="21" t="s">
        <v>11</v>
      </c>
      <c r="D175" s="27">
        <v>2</v>
      </c>
      <c r="E175" s="27">
        <v>1951</v>
      </c>
      <c r="F175" s="27">
        <v>425.3</v>
      </c>
      <c r="G175" s="27">
        <v>8</v>
      </c>
      <c r="H175" s="45">
        <v>14</v>
      </c>
      <c r="I175" s="20"/>
      <c r="J175" s="12"/>
      <c r="N175" s="19"/>
      <c r="O175" s="19"/>
      <c r="P175" s="19"/>
      <c r="Q175" s="19"/>
      <c r="R175" s="17"/>
      <c r="S175" s="18"/>
      <c r="T175" s="18"/>
      <c r="U175" s="18"/>
      <c r="V175" s="18"/>
      <c r="W175" s="17"/>
      <c r="X175" s="17"/>
      <c r="Y175" s="17"/>
    </row>
    <row r="176" spans="2:25" ht="12.75">
      <c r="B176" s="21"/>
      <c r="C176" s="10" t="s">
        <v>177</v>
      </c>
      <c r="D176" s="27"/>
      <c r="E176" s="27"/>
      <c r="F176" s="27"/>
      <c r="G176" s="27"/>
      <c r="H176" s="45"/>
      <c r="I176" s="20"/>
      <c r="N176" s="19"/>
      <c r="O176" s="22"/>
      <c r="Q176" s="19"/>
      <c r="R176" s="17"/>
      <c r="S176" s="18"/>
      <c r="T176" s="18"/>
      <c r="U176" s="18"/>
      <c r="V176" s="18"/>
      <c r="W176" s="17"/>
      <c r="X176" s="17"/>
      <c r="Y176" s="17"/>
    </row>
    <row r="177" spans="2:25" ht="12.75">
      <c r="B177" s="21">
        <v>23</v>
      </c>
      <c r="C177" s="21" t="s">
        <v>41</v>
      </c>
      <c r="D177" s="27">
        <v>2</v>
      </c>
      <c r="E177" s="27">
        <v>1975</v>
      </c>
      <c r="F177" s="27">
        <v>341.3</v>
      </c>
      <c r="G177" s="27">
        <v>8</v>
      </c>
      <c r="H177" s="45">
        <v>15</v>
      </c>
      <c r="I177" s="20"/>
      <c r="N177" s="22"/>
      <c r="O177" s="22"/>
      <c r="P177" s="22"/>
      <c r="Q177" s="22"/>
      <c r="R177" s="22"/>
      <c r="S177" s="18"/>
      <c r="T177" s="18"/>
      <c r="U177" s="18"/>
      <c r="V177" s="18"/>
      <c r="W177" s="17"/>
      <c r="X177" s="17"/>
      <c r="Y177" s="17"/>
    </row>
    <row r="178" spans="2:25" ht="12.75">
      <c r="B178" s="21"/>
      <c r="C178" s="10" t="s">
        <v>178</v>
      </c>
      <c r="D178" s="27"/>
      <c r="E178" s="27"/>
      <c r="F178" s="27"/>
      <c r="G178" s="27"/>
      <c r="H178" s="45"/>
      <c r="I178" s="20"/>
      <c r="N178" s="22"/>
      <c r="O178" s="22"/>
      <c r="P178" s="22"/>
      <c r="Q178" s="22"/>
      <c r="R178" s="22"/>
      <c r="S178" s="22"/>
      <c r="T178" s="18"/>
      <c r="U178" s="18"/>
      <c r="V178" s="18"/>
      <c r="W178" s="17"/>
      <c r="X178" s="17"/>
      <c r="Y178" s="17"/>
    </row>
    <row r="179" spans="2:25" ht="12.75">
      <c r="B179" s="21">
        <v>24</v>
      </c>
      <c r="C179" s="21" t="s">
        <v>102</v>
      </c>
      <c r="D179" s="27">
        <v>2</v>
      </c>
      <c r="E179" s="27">
        <v>1958</v>
      </c>
      <c r="F179" s="27">
        <v>392.3</v>
      </c>
      <c r="G179" s="27">
        <v>8</v>
      </c>
      <c r="H179" s="45">
        <v>17</v>
      </c>
      <c r="I179" s="20"/>
      <c r="N179" s="22"/>
      <c r="O179" s="22"/>
      <c r="Q179" s="19"/>
      <c r="R179" s="22"/>
      <c r="S179" s="22"/>
      <c r="T179" s="18"/>
      <c r="U179" s="18"/>
      <c r="V179" s="18"/>
      <c r="W179" s="17"/>
      <c r="X179" s="17"/>
      <c r="Y179" s="17"/>
    </row>
    <row r="180" spans="2:25" ht="12.75">
      <c r="B180" s="21"/>
      <c r="C180" s="10" t="s">
        <v>180</v>
      </c>
      <c r="D180" s="27"/>
      <c r="E180" s="27"/>
      <c r="F180" s="27"/>
      <c r="G180" s="27"/>
      <c r="H180" s="45"/>
      <c r="I180" s="20"/>
      <c r="O180" s="19"/>
      <c r="P180" s="19"/>
      <c r="Q180" s="19"/>
      <c r="R180" s="17"/>
      <c r="S180" s="22"/>
      <c r="T180" s="18"/>
      <c r="U180" s="18"/>
      <c r="V180" s="18"/>
      <c r="W180" s="17"/>
      <c r="X180" s="17"/>
      <c r="Y180" s="17"/>
    </row>
    <row r="181" spans="2:25" ht="12.75">
      <c r="B181" s="21">
        <v>25</v>
      </c>
      <c r="C181" s="21" t="s">
        <v>181</v>
      </c>
      <c r="D181" s="27">
        <v>2</v>
      </c>
      <c r="E181" s="27">
        <v>1958</v>
      </c>
      <c r="F181" s="27">
        <v>420.5</v>
      </c>
      <c r="G181" s="27">
        <v>8</v>
      </c>
      <c r="H181" s="45">
        <v>10</v>
      </c>
      <c r="I181" s="20"/>
      <c r="M181" s="19"/>
      <c r="N181" s="38"/>
      <c r="O181" s="19"/>
      <c r="P181" s="19"/>
      <c r="Q181" s="19"/>
      <c r="R181" s="19"/>
      <c r="S181" s="18"/>
      <c r="T181" s="18"/>
      <c r="U181" s="18"/>
      <c r="V181" s="18"/>
      <c r="W181" s="17"/>
      <c r="X181" s="17"/>
      <c r="Y181" s="17"/>
    </row>
    <row r="182" spans="2:25" ht="12.75">
      <c r="B182" s="10"/>
      <c r="C182" s="10" t="s">
        <v>170</v>
      </c>
      <c r="D182" s="29"/>
      <c r="E182" s="29"/>
      <c r="F182" s="46">
        <f>F165+F163+F159+F157+F153+F151+F145+F143+F141+F167+F169+F171+F173+F175+F179+F177+F181</f>
        <v>12761.899999999998</v>
      </c>
      <c r="G182" s="46">
        <f>G165+G163+G159+G157+G153+G151+G145+G143+G141+G167+G169+G171+G173+G175+G179+G177+G181</f>
        <v>285</v>
      </c>
      <c r="H182" s="46">
        <f>H165+H163+H159+H157+H153+H151+H145+H143+H141+H167+H169+H171+H173+H175+H179+H177+H181</f>
        <v>508</v>
      </c>
      <c r="M182" s="19"/>
      <c r="N182" s="19"/>
      <c r="O182" s="19"/>
      <c r="P182" s="19"/>
      <c r="Q182" s="19"/>
      <c r="R182" s="22"/>
      <c r="S182" s="19"/>
      <c r="T182" s="18"/>
      <c r="U182" s="18"/>
      <c r="V182" s="18"/>
      <c r="W182" s="17"/>
      <c r="X182" s="17"/>
      <c r="Y182" s="17"/>
    </row>
    <row r="183" spans="2:25" ht="12.75">
      <c r="B183" s="21"/>
      <c r="C183" s="21"/>
      <c r="D183" s="27"/>
      <c r="E183" s="27"/>
      <c r="F183" s="27"/>
      <c r="G183" s="27"/>
      <c r="H183" s="45"/>
      <c r="M183" s="19"/>
      <c r="N183" s="19"/>
      <c r="O183" s="20"/>
      <c r="P183" s="19"/>
      <c r="Q183" s="19"/>
      <c r="R183" s="22"/>
      <c r="S183" s="22"/>
      <c r="T183" s="18"/>
      <c r="U183" s="18"/>
      <c r="V183" s="18"/>
      <c r="W183" s="17"/>
      <c r="X183" s="17"/>
      <c r="Y183" s="17"/>
    </row>
    <row r="184" spans="1:25" ht="12.75">
      <c r="A184" s="17"/>
      <c r="B184" s="10">
        <f>B181+B133+B107</f>
        <v>143</v>
      </c>
      <c r="C184" s="10" t="s">
        <v>0</v>
      </c>
      <c r="D184" s="29"/>
      <c r="E184" s="29"/>
      <c r="F184" s="46">
        <f>F182+F134+F108</f>
        <v>108953.00000000007</v>
      </c>
      <c r="G184" s="46">
        <f>G182+G134+G108</f>
        <v>2260</v>
      </c>
      <c r="H184" s="46">
        <f>H182+H134+H108</f>
        <v>4307</v>
      </c>
      <c r="M184" s="19"/>
      <c r="N184" s="20"/>
      <c r="O184" s="19"/>
      <c r="P184" s="20"/>
      <c r="Q184" s="19"/>
      <c r="R184" s="22"/>
      <c r="S184" s="22"/>
      <c r="T184" s="18"/>
      <c r="U184" s="18"/>
      <c r="V184" s="18"/>
      <c r="W184" s="17"/>
      <c r="X184" s="17"/>
      <c r="Y184" s="17"/>
    </row>
    <row r="185" spans="1:25" ht="12.75">
      <c r="A185" s="17"/>
      <c r="F185" s="25"/>
      <c r="G185" s="25"/>
      <c r="H185" s="25"/>
      <c r="L185" s="22"/>
      <c r="M185" s="19"/>
      <c r="N185" s="19"/>
      <c r="O185" s="19"/>
      <c r="P185" s="19"/>
      <c r="Q185" s="19"/>
      <c r="R185" s="17"/>
      <c r="S185" s="22"/>
      <c r="T185" s="18"/>
      <c r="U185" s="18"/>
      <c r="V185" s="18"/>
      <c r="W185" s="17"/>
      <c r="X185" s="17"/>
      <c r="Y185" s="17"/>
    </row>
    <row r="186" spans="1:25" ht="12.75">
      <c r="A186" s="17"/>
      <c r="F186" s="25"/>
      <c r="M186" s="19"/>
      <c r="N186" s="19"/>
      <c r="O186" s="20"/>
      <c r="P186" s="19"/>
      <c r="Q186" s="19"/>
      <c r="R186" s="17"/>
      <c r="S186" s="18"/>
      <c r="T186" s="18"/>
      <c r="U186" s="18"/>
      <c r="V186" s="18"/>
      <c r="W186" s="17"/>
      <c r="X186" s="17"/>
      <c r="Y186" s="17"/>
    </row>
    <row r="187" spans="1:25" ht="12.75">
      <c r="A187" s="17"/>
      <c r="B187" s="17"/>
      <c r="C187" s="17"/>
      <c r="D187" s="17"/>
      <c r="E187" s="17"/>
      <c r="F187" s="22"/>
      <c r="M187" s="19"/>
      <c r="N187" s="20"/>
      <c r="O187" s="19"/>
      <c r="P187" s="20"/>
      <c r="Q187" s="19"/>
      <c r="R187" s="17"/>
      <c r="T187" s="4"/>
      <c r="U187" s="18"/>
      <c r="V187" s="18"/>
      <c r="W187" s="17"/>
      <c r="X187" s="17"/>
      <c r="Y187" s="17"/>
    </row>
    <row r="188" spans="1:25" ht="12.75">
      <c r="A188" s="17"/>
      <c r="B188" s="17"/>
      <c r="C188" s="17"/>
      <c r="D188" s="17"/>
      <c r="E188" s="17"/>
      <c r="F188" s="17"/>
      <c r="G188" s="17"/>
      <c r="H188" s="17"/>
      <c r="J188" s="22"/>
      <c r="M188" s="19"/>
      <c r="N188" s="19"/>
      <c r="O188" s="19"/>
      <c r="P188" s="19"/>
      <c r="Q188" s="19"/>
      <c r="R188" s="22"/>
      <c r="S188" s="18"/>
      <c r="T188" s="17"/>
      <c r="U188" s="17"/>
      <c r="V188" s="17"/>
      <c r="W188" s="17"/>
      <c r="X188" s="17"/>
      <c r="Y188" s="17"/>
    </row>
    <row r="189" spans="1:25" ht="12.75">
      <c r="A189" s="17"/>
      <c r="B189" s="17"/>
      <c r="C189" s="17"/>
      <c r="D189" s="17"/>
      <c r="E189" s="17"/>
      <c r="F189" s="17"/>
      <c r="G189" s="17"/>
      <c r="H189" s="22"/>
      <c r="I189" s="22"/>
      <c r="M189" s="19"/>
      <c r="N189" s="19"/>
      <c r="O189" s="20"/>
      <c r="P189" s="19"/>
      <c r="Q189" s="19"/>
      <c r="R189" s="17"/>
      <c r="S189" s="18"/>
      <c r="T189" s="17"/>
      <c r="U189" s="17"/>
      <c r="V189" s="17"/>
      <c r="W189" s="17"/>
      <c r="X189" s="17"/>
      <c r="Y189" s="17"/>
    </row>
    <row r="190" spans="1:25" ht="12.75">
      <c r="A190" s="17"/>
      <c r="B190" s="17"/>
      <c r="C190" s="17"/>
      <c r="D190" s="17"/>
      <c r="E190" s="37"/>
      <c r="F190" s="39"/>
      <c r="G190" s="17"/>
      <c r="H190" s="20"/>
      <c r="M190" s="19"/>
      <c r="N190" s="20"/>
      <c r="O190" s="19"/>
      <c r="P190" s="20"/>
      <c r="Q190" s="19"/>
      <c r="R190" s="17"/>
      <c r="S190" s="18"/>
      <c r="T190" s="17"/>
      <c r="U190" s="17"/>
      <c r="V190" s="17"/>
      <c r="W190" s="17"/>
      <c r="X190" s="17"/>
      <c r="Y190" s="17"/>
    </row>
    <row r="191" spans="2:25" ht="12.75">
      <c r="B191" s="17"/>
      <c r="C191" s="17"/>
      <c r="D191" s="17"/>
      <c r="E191" s="37"/>
      <c r="F191" s="22"/>
      <c r="G191" s="17"/>
      <c r="H191" s="20"/>
      <c r="M191" s="19"/>
      <c r="N191" s="19"/>
      <c r="O191" s="19"/>
      <c r="P191" s="19"/>
      <c r="Q191" s="19"/>
      <c r="R191" s="19"/>
      <c r="S191" s="18"/>
      <c r="T191" s="17"/>
      <c r="U191" s="17"/>
      <c r="V191" s="17"/>
      <c r="W191" s="17"/>
      <c r="X191" s="17"/>
      <c r="Y191" s="17"/>
    </row>
    <row r="192" spans="2:25" ht="12.75">
      <c r="B192" s="17"/>
      <c r="C192" s="17"/>
      <c r="D192" s="17"/>
      <c r="E192" s="17"/>
      <c r="F192" s="17"/>
      <c r="G192" s="17"/>
      <c r="H192" s="20"/>
      <c r="I192" s="22"/>
      <c r="K192" s="22"/>
      <c r="M192" s="19"/>
      <c r="N192" s="19"/>
      <c r="P192" s="19"/>
      <c r="Q192" s="22"/>
      <c r="R192" s="22"/>
      <c r="S192" s="19"/>
      <c r="T192" s="17"/>
      <c r="U192" s="17"/>
      <c r="V192" s="17"/>
      <c r="W192" s="17"/>
      <c r="X192" s="17"/>
      <c r="Y192" s="17"/>
    </row>
    <row r="193" spans="2:25" ht="12.75">
      <c r="B193" s="17"/>
      <c r="C193" s="17"/>
      <c r="D193" s="17"/>
      <c r="E193" s="17"/>
      <c r="F193" s="1"/>
      <c r="G193" s="17"/>
      <c r="H193" s="20"/>
      <c r="K193" s="22"/>
      <c r="M193" s="19"/>
      <c r="N193" s="19"/>
      <c r="Q193" s="19"/>
      <c r="R193" s="19"/>
      <c r="S193" s="22"/>
      <c r="T193" s="17"/>
      <c r="U193" s="17"/>
      <c r="V193" s="17"/>
      <c r="W193" s="17"/>
      <c r="X193" s="17"/>
      <c r="Y193" s="17"/>
    </row>
    <row r="194" spans="2:31" ht="12.75">
      <c r="B194" s="17"/>
      <c r="C194" s="17"/>
      <c r="D194" s="17"/>
      <c r="E194" s="17"/>
      <c r="F194" s="17"/>
      <c r="G194" s="17"/>
      <c r="H194" s="20"/>
      <c r="K194" s="22"/>
      <c r="M194" s="19"/>
      <c r="N194" s="19"/>
      <c r="O194" s="19"/>
      <c r="Q194" s="19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</row>
    <row r="195" spans="2:31" ht="12.75">
      <c r="B195" s="17"/>
      <c r="C195" s="17"/>
      <c r="D195" s="17"/>
      <c r="E195" s="17"/>
      <c r="F195" s="22"/>
      <c r="M195" s="19"/>
      <c r="N195" s="19"/>
      <c r="P195" s="19"/>
      <c r="Q195" s="19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</row>
    <row r="196" spans="2:31" ht="12.75">
      <c r="B196" s="17"/>
      <c r="C196" s="17"/>
      <c r="D196" s="17"/>
      <c r="E196" s="17"/>
      <c r="F196" s="17"/>
      <c r="P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</row>
    <row r="197" spans="2:31" ht="12.75">
      <c r="B197" s="17"/>
      <c r="C197" s="17"/>
      <c r="D197" s="17"/>
      <c r="E197" s="17"/>
      <c r="F197" s="17"/>
      <c r="N197" s="22"/>
      <c r="P197" s="19"/>
      <c r="Q197" s="22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</row>
    <row r="198" spans="2:31" ht="12.75">
      <c r="B198" s="17"/>
      <c r="C198" s="17"/>
      <c r="D198" s="17"/>
      <c r="E198" s="17"/>
      <c r="F198" s="17"/>
      <c r="P198" s="19"/>
      <c r="Q198" s="19"/>
      <c r="R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</row>
    <row r="199" spans="2:31" ht="12.75">
      <c r="B199" s="17"/>
      <c r="C199" s="17"/>
      <c r="D199" s="17"/>
      <c r="E199" s="17"/>
      <c r="F199" s="17"/>
      <c r="P199" s="12"/>
      <c r="Q199" s="12"/>
      <c r="R199" s="12"/>
      <c r="S199" s="19"/>
      <c r="T199" s="17"/>
      <c r="U199" s="17"/>
      <c r="V199" s="17"/>
      <c r="W199" s="17"/>
      <c r="X199" s="17"/>
      <c r="Y199" s="17"/>
      <c r="Z199" s="17"/>
      <c r="AA199" s="4"/>
      <c r="AB199" s="18"/>
      <c r="AC199" s="18"/>
      <c r="AD199" s="18"/>
      <c r="AE199" s="17"/>
    </row>
    <row r="200" spans="2:36" ht="12.75">
      <c r="B200" s="17"/>
      <c r="C200" s="17"/>
      <c r="D200" s="17"/>
      <c r="E200" s="15"/>
      <c r="F200" s="17"/>
      <c r="G200" s="17"/>
      <c r="H200" s="20"/>
      <c r="J200" s="1"/>
      <c r="P200" s="22"/>
      <c r="Q200" s="22"/>
      <c r="R200" s="22"/>
      <c r="S200" s="12"/>
      <c r="T200" s="17"/>
      <c r="U200" s="17"/>
      <c r="V200" s="17"/>
      <c r="W200" s="17"/>
      <c r="X200" s="17"/>
      <c r="Y200" s="18"/>
      <c r="Z200" s="18"/>
      <c r="AA200" s="17"/>
      <c r="AB200" s="17"/>
      <c r="AC200" s="17"/>
      <c r="AD200" s="17"/>
      <c r="AE200" s="17"/>
      <c r="AG200" s="40"/>
      <c r="AH200" s="41"/>
      <c r="AI200" s="41"/>
      <c r="AJ200" s="30" t="s">
        <v>142</v>
      </c>
    </row>
    <row r="201" spans="2:36" ht="12.75">
      <c r="B201" s="17"/>
      <c r="C201" s="17"/>
      <c r="D201" s="17"/>
      <c r="E201" s="17"/>
      <c r="F201" s="17"/>
      <c r="G201" s="1"/>
      <c r="H201" s="20"/>
      <c r="L201" s="22"/>
      <c r="P201" s="19"/>
      <c r="S201" s="22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G201" s="42"/>
      <c r="AH201" s="43" t="s">
        <v>171</v>
      </c>
      <c r="AI201" s="43"/>
      <c r="AJ201" s="24" t="s">
        <v>84</v>
      </c>
    </row>
    <row r="202" spans="2:36" ht="12.75">
      <c r="B202" s="17"/>
      <c r="C202" s="17"/>
      <c r="D202" s="17"/>
      <c r="E202" s="17"/>
      <c r="F202" s="17"/>
      <c r="G202" s="19"/>
      <c r="H202" s="20"/>
      <c r="K202" s="8"/>
      <c r="P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G202" s="13">
        <v>1</v>
      </c>
      <c r="AH202" s="13" t="s">
        <v>115</v>
      </c>
      <c r="AI202" s="13"/>
      <c r="AJ202" s="13">
        <v>2848</v>
      </c>
    </row>
    <row r="203" spans="2:36" ht="12.75">
      <c r="B203" s="17"/>
      <c r="C203" s="1"/>
      <c r="D203" s="17"/>
      <c r="E203" s="1"/>
      <c r="F203" s="17"/>
      <c r="G203" s="19"/>
      <c r="H203" s="20"/>
      <c r="M203" s="19"/>
      <c r="P203" s="19"/>
      <c r="T203" s="17"/>
      <c r="U203" s="17"/>
      <c r="V203" s="17"/>
      <c r="W203" s="17"/>
      <c r="X203" s="17"/>
      <c r="Y203" s="17"/>
      <c r="Z203" s="1"/>
      <c r="AA203" s="17"/>
      <c r="AB203" s="17"/>
      <c r="AC203" s="17"/>
      <c r="AD203" s="17"/>
      <c r="AE203" s="17"/>
      <c r="AG203" s="13">
        <f aca="true" t="shared" si="4" ref="AG203:AG237">1+AG202</f>
        <v>2</v>
      </c>
      <c r="AH203" s="13" t="s">
        <v>89</v>
      </c>
      <c r="AI203" s="13"/>
      <c r="AJ203" s="13">
        <v>3169.2</v>
      </c>
    </row>
    <row r="204" spans="2:36" ht="12.75">
      <c r="B204" s="17"/>
      <c r="C204" s="1"/>
      <c r="D204" s="1"/>
      <c r="E204" s="1"/>
      <c r="F204" s="1"/>
      <c r="G204" s="8"/>
      <c r="H204" s="9"/>
      <c r="I204" s="1"/>
      <c r="J204" s="1"/>
      <c r="M204" s="19"/>
      <c r="O204" s="22"/>
      <c r="P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G204" s="13">
        <f t="shared" si="4"/>
        <v>3</v>
      </c>
      <c r="AH204" s="13" t="s">
        <v>87</v>
      </c>
      <c r="AI204" s="13" t="s">
        <v>172</v>
      </c>
      <c r="AJ204" s="13">
        <f>2987.3</f>
        <v>2987.3</v>
      </c>
    </row>
    <row r="205" spans="2:36" ht="12.75">
      <c r="B205" s="17"/>
      <c r="C205" s="17"/>
      <c r="D205" s="17"/>
      <c r="E205" s="17"/>
      <c r="F205" s="17"/>
      <c r="G205" s="19"/>
      <c r="H205" s="20"/>
      <c r="M205" s="22"/>
      <c r="N205" s="22"/>
      <c r="O205" s="22"/>
      <c r="P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8"/>
      <c r="AE205" s="17"/>
      <c r="AG205" s="13">
        <f t="shared" si="4"/>
        <v>4</v>
      </c>
      <c r="AH205" s="13" t="s">
        <v>90</v>
      </c>
      <c r="AI205" s="13" t="s">
        <v>172</v>
      </c>
      <c r="AJ205" s="13">
        <v>2686.6</v>
      </c>
    </row>
    <row r="206" spans="2:36" ht="12.75">
      <c r="B206" s="17"/>
      <c r="C206" s="1"/>
      <c r="D206" s="17"/>
      <c r="E206" s="1"/>
      <c r="F206" s="17"/>
      <c r="G206" s="19"/>
      <c r="H206" s="20"/>
      <c r="K206" s="8"/>
      <c r="L206" s="22"/>
      <c r="M206" s="22"/>
      <c r="N206" s="22"/>
      <c r="O206" s="22"/>
      <c r="P206" s="19"/>
      <c r="T206" s="22"/>
      <c r="U206" s="17"/>
      <c r="V206" s="17"/>
      <c r="W206" s="17"/>
      <c r="X206" s="17"/>
      <c r="Y206" s="17"/>
      <c r="Z206" s="17"/>
      <c r="AA206" s="1"/>
      <c r="AB206" s="1"/>
      <c r="AC206" s="4"/>
      <c r="AD206" s="4"/>
      <c r="AE206" s="17"/>
      <c r="AG206" s="13">
        <f t="shared" si="4"/>
        <v>5</v>
      </c>
      <c r="AH206" s="13" t="s">
        <v>1</v>
      </c>
      <c r="AI206" s="13"/>
      <c r="AJ206" s="13">
        <v>1294.9</v>
      </c>
    </row>
    <row r="207" spans="2:36" ht="12.75">
      <c r="B207" s="17"/>
      <c r="C207" s="17"/>
      <c r="D207" s="17"/>
      <c r="E207" s="17"/>
      <c r="F207" s="17"/>
      <c r="G207" s="19"/>
      <c r="H207" s="20"/>
      <c r="J207" s="1"/>
      <c r="L207" s="22"/>
      <c r="M207" s="22"/>
      <c r="N207" s="22"/>
      <c r="O207" s="19"/>
      <c r="P207" s="19"/>
      <c r="T207" s="17"/>
      <c r="U207" s="17"/>
      <c r="V207" s="17"/>
      <c r="W207" s="17"/>
      <c r="X207" s="17"/>
      <c r="Y207" s="1"/>
      <c r="Z207" s="1"/>
      <c r="AA207" s="17"/>
      <c r="AB207" s="17"/>
      <c r="AC207" s="17"/>
      <c r="AD207" s="4"/>
      <c r="AE207" s="17"/>
      <c r="AG207" s="13">
        <f t="shared" si="4"/>
        <v>6</v>
      </c>
      <c r="AH207" s="13" t="s">
        <v>2</v>
      </c>
      <c r="AI207" s="13"/>
      <c r="AJ207" s="13">
        <v>4349.7</v>
      </c>
    </row>
    <row r="208" spans="2:36" ht="12.75">
      <c r="B208" s="17"/>
      <c r="C208" s="1"/>
      <c r="D208" s="1"/>
      <c r="E208" s="1"/>
      <c r="F208" s="1"/>
      <c r="G208" s="8"/>
      <c r="H208" s="9"/>
      <c r="I208" s="1"/>
      <c r="L208" s="22"/>
      <c r="M208" s="19"/>
      <c r="N208" s="19"/>
      <c r="O208" s="19"/>
      <c r="P208" s="19"/>
      <c r="X208" s="17"/>
      <c r="Y208" s="17"/>
      <c r="Z208" s="17"/>
      <c r="AA208" s="1"/>
      <c r="AB208" s="17"/>
      <c r="AC208" s="17"/>
      <c r="AD208" s="4"/>
      <c r="AE208" s="17"/>
      <c r="AG208" s="13">
        <f t="shared" si="4"/>
        <v>7</v>
      </c>
      <c r="AH208" s="13" t="s">
        <v>3</v>
      </c>
      <c r="AI208" s="13"/>
      <c r="AJ208" s="13">
        <v>1394.2</v>
      </c>
    </row>
    <row r="209" spans="2:36" ht="12.75">
      <c r="B209" s="17"/>
      <c r="C209" s="1"/>
      <c r="D209" s="17"/>
      <c r="E209" s="1"/>
      <c r="F209" s="17"/>
      <c r="G209" s="19"/>
      <c r="H209" s="20"/>
      <c r="K209" s="8"/>
      <c r="M209" s="19"/>
      <c r="N209" s="19"/>
      <c r="O209" s="19"/>
      <c r="P209" s="19"/>
      <c r="X209" s="17"/>
      <c r="Y209" s="1"/>
      <c r="Z209" s="1"/>
      <c r="AA209" s="17"/>
      <c r="AB209" s="17"/>
      <c r="AC209" s="17"/>
      <c r="AD209" s="4"/>
      <c r="AE209" s="17"/>
      <c r="AG209" s="13">
        <f t="shared" si="4"/>
        <v>8</v>
      </c>
      <c r="AH209" s="13" t="s">
        <v>4</v>
      </c>
      <c r="AI209" s="13"/>
      <c r="AJ209" s="13">
        <v>1303.8</v>
      </c>
    </row>
    <row r="210" spans="2:36" ht="12.75">
      <c r="B210" s="17"/>
      <c r="C210" s="1"/>
      <c r="D210" s="17"/>
      <c r="E210" s="1"/>
      <c r="F210" s="17"/>
      <c r="G210" s="19"/>
      <c r="H210" s="20"/>
      <c r="J210" s="1"/>
      <c r="M210" s="19"/>
      <c r="N210" s="19"/>
      <c r="O210" s="19"/>
      <c r="P210" s="19"/>
      <c r="X210" s="17"/>
      <c r="Y210" s="17"/>
      <c r="Z210" s="17"/>
      <c r="AA210" s="17"/>
      <c r="AB210" s="17"/>
      <c r="AC210" s="18"/>
      <c r="AD210" s="18"/>
      <c r="AE210" s="17"/>
      <c r="AG210" s="13">
        <f t="shared" si="4"/>
        <v>9</v>
      </c>
      <c r="AH210" s="13" t="s">
        <v>5</v>
      </c>
      <c r="AI210" s="13"/>
      <c r="AJ210" s="13">
        <v>870.8</v>
      </c>
    </row>
    <row r="211" spans="2:36" ht="12.75">
      <c r="B211" s="17"/>
      <c r="C211" s="1"/>
      <c r="D211" s="1"/>
      <c r="E211" s="1"/>
      <c r="F211" s="1"/>
      <c r="G211" s="8"/>
      <c r="H211" s="9"/>
      <c r="I211" s="1"/>
      <c r="M211" s="22"/>
      <c r="N211" s="19"/>
      <c r="O211" s="19"/>
      <c r="P211" s="19"/>
      <c r="X211" s="17"/>
      <c r="Y211" s="17"/>
      <c r="Z211" s="17"/>
      <c r="AA211" s="17"/>
      <c r="AB211" s="17"/>
      <c r="AC211" s="18"/>
      <c r="AD211" s="18"/>
      <c r="AE211" s="17"/>
      <c r="AG211" s="13">
        <f t="shared" si="4"/>
        <v>10</v>
      </c>
      <c r="AH211" s="13" t="s">
        <v>6</v>
      </c>
      <c r="AI211" s="13"/>
      <c r="AJ211" s="13">
        <v>5216.4</v>
      </c>
    </row>
    <row r="212" spans="2:36" ht="12.75">
      <c r="B212" s="17"/>
      <c r="C212" s="17"/>
      <c r="D212" s="17"/>
      <c r="E212" s="17"/>
      <c r="F212" s="17"/>
      <c r="G212" s="19"/>
      <c r="H212" s="20"/>
      <c r="J212" s="19"/>
      <c r="K212" s="8"/>
      <c r="M212" s="19"/>
      <c r="N212" s="19"/>
      <c r="O212" s="19"/>
      <c r="P212" s="19"/>
      <c r="X212" s="17"/>
      <c r="Y212" s="17"/>
      <c r="Z212" s="17"/>
      <c r="AA212" s="17"/>
      <c r="AB212" s="17"/>
      <c r="AC212" s="18"/>
      <c r="AD212" s="18"/>
      <c r="AE212" s="17"/>
      <c r="AG212" s="13">
        <f t="shared" si="4"/>
        <v>11</v>
      </c>
      <c r="AH212" s="13" t="s">
        <v>54</v>
      </c>
      <c r="AI212" s="13"/>
      <c r="AJ212" s="13">
        <v>302.6</v>
      </c>
    </row>
    <row r="213" spans="2:36" ht="12.75">
      <c r="B213" s="17"/>
      <c r="C213" s="1"/>
      <c r="D213" s="17"/>
      <c r="E213" s="1"/>
      <c r="F213" s="17"/>
      <c r="G213" s="19"/>
      <c r="H213" s="20"/>
      <c r="M213" s="22"/>
      <c r="N213" s="19"/>
      <c r="O213" s="19"/>
      <c r="P213" s="19"/>
      <c r="X213" s="17"/>
      <c r="Y213" s="17"/>
      <c r="Z213" s="17"/>
      <c r="AA213" s="17"/>
      <c r="AB213" s="17"/>
      <c r="AC213" s="18"/>
      <c r="AD213" s="18"/>
      <c r="AE213" s="17"/>
      <c r="AG213" s="13">
        <f t="shared" si="4"/>
        <v>12</v>
      </c>
      <c r="AH213" s="13" t="s">
        <v>113</v>
      </c>
      <c r="AI213" s="13"/>
      <c r="AJ213" s="13">
        <v>2829.1</v>
      </c>
    </row>
    <row r="214" spans="2:36" ht="12.75">
      <c r="B214" s="17"/>
      <c r="C214" s="1"/>
      <c r="D214" s="1"/>
      <c r="E214" s="1"/>
      <c r="F214" s="1"/>
      <c r="G214" s="8"/>
      <c r="H214" s="9"/>
      <c r="I214" s="1"/>
      <c r="K214" s="19"/>
      <c r="M214" s="19"/>
      <c r="N214" s="19"/>
      <c r="O214" s="19"/>
      <c r="P214" s="19"/>
      <c r="X214" s="17"/>
      <c r="Y214" s="17"/>
      <c r="Z214" s="17"/>
      <c r="AA214" s="17"/>
      <c r="AB214" s="17"/>
      <c r="AC214" s="18"/>
      <c r="AD214" s="18"/>
      <c r="AE214" s="17"/>
      <c r="AG214" s="13">
        <f t="shared" si="4"/>
        <v>13</v>
      </c>
      <c r="AH214" s="13" t="s">
        <v>114</v>
      </c>
      <c r="AI214" s="13"/>
      <c r="AJ214" s="13">
        <v>4190.9</v>
      </c>
    </row>
    <row r="215" spans="1:36" ht="12.75">
      <c r="A215" s="17"/>
      <c r="B215" s="17"/>
      <c r="C215" s="17"/>
      <c r="D215" s="17"/>
      <c r="E215" s="17"/>
      <c r="F215" s="17"/>
      <c r="G215" s="17"/>
      <c r="H215" s="20"/>
      <c r="K215" s="19"/>
      <c r="M215" s="8"/>
      <c r="N215" s="19"/>
      <c r="O215" s="19"/>
      <c r="P215" s="19"/>
      <c r="X215" s="17"/>
      <c r="Y215" s="17"/>
      <c r="Z215" s="17"/>
      <c r="AA215" s="17"/>
      <c r="AB215" s="17"/>
      <c r="AC215" s="18"/>
      <c r="AD215" s="18"/>
      <c r="AE215" s="17"/>
      <c r="AG215" s="13">
        <f t="shared" si="4"/>
        <v>14</v>
      </c>
      <c r="AH215" s="13" t="s">
        <v>116</v>
      </c>
      <c r="AI215" s="13"/>
      <c r="AJ215" s="13">
        <v>866.9</v>
      </c>
    </row>
    <row r="216" spans="1:36" ht="12.75">
      <c r="A216" s="17"/>
      <c r="B216" s="17"/>
      <c r="C216" s="1"/>
      <c r="D216" s="17"/>
      <c r="E216" s="8"/>
      <c r="F216" s="19"/>
      <c r="G216" s="19"/>
      <c r="H216" s="20"/>
      <c r="I216" s="19"/>
      <c r="K216" s="19"/>
      <c r="M216" s="19"/>
      <c r="N216" s="19"/>
      <c r="P216" s="19"/>
      <c r="X216" s="17"/>
      <c r="Y216" s="17"/>
      <c r="Z216" s="17"/>
      <c r="AA216" s="17"/>
      <c r="AB216" s="17"/>
      <c r="AC216" s="18"/>
      <c r="AD216" s="18"/>
      <c r="AE216" s="17"/>
      <c r="AG216" s="13">
        <f t="shared" si="4"/>
        <v>15</v>
      </c>
      <c r="AH216" s="13" t="s">
        <v>117</v>
      </c>
      <c r="AI216" s="13"/>
      <c r="AJ216" s="13">
        <v>3482.9</v>
      </c>
    </row>
    <row r="217" spans="1:36" ht="12.75">
      <c r="A217" s="1"/>
      <c r="B217" s="17"/>
      <c r="C217" s="1"/>
      <c r="D217" s="17"/>
      <c r="E217" s="1"/>
      <c r="F217" s="17"/>
      <c r="G217" s="17"/>
      <c r="H217" s="20"/>
      <c r="K217" s="19"/>
      <c r="M217" s="19"/>
      <c r="X217" s="17"/>
      <c r="Y217" s="17"/>
      <c r="Z217" s="17"/>
      <c r="AA217" s="17"/>
      <c r="AB217" s="17"/>
      <c r="AC217" s="18"/>
      <c r="AD217" s="18"/>
      <c r="AE217" s="17"/>
      <c r="AG217" s="13">
        <f t="shared" si="4"/>
        <v>16</v>
      </c>
      <c r="AH217" s="13" t="s">
        <v>81</v>
      </c>
      <c r="AI217" s="13"/>
      <c r="AJ217" s="13">
        <v>2169.3</v>
      </c>
    </row>
    <row r="218" spans="1:36" ht="12.75">
      <c r="A218" s="1"/>
      <c r="B218" s="17"/>
      <c r="C218" s="17"/>
      <c r="D218" s="17"/>
      <c r="E218" s="17"/>
      <c r="F218" s="17"/>
      <c r="G218" s="17"/>
      <c r="H218" s="20"/>
      <c r="K218" s="19"/>
      <c r="M218" s="8"/>
      <c r="X218" s="17"/>
      <c r="Y218" s="17"/>
      <c r="Z218" s="17"/>
      <c r="AA218" s="17"/>
      <c r="AB218" s="17"/>
      <c r="AC218" s="18"/>
      <c r="AD218" s="18"/>
      <c r="AE218" s="17"/>
      <c r="AG218" s="13">
        <f t="shared" si="4"/>
        <v>17</v>
      </c>
      <c r="AH218" s="13" t="s">
        <v>26</v>
      </c>
      <c r="AI218" s="13"/>
      <c r="AJ218" s="13">
        <v>322.1</v>
      </c>
    </row>
    <row r="219" spans="1:36" ht="18">
      <c r="A219" s="1"/>
      <c r="B219" s="17"/>
      <c r="C219" s="17"/>
      <c r="D219" s="14"/>
      <c r="E219" s="17"/>
      <c r="F219" s="17"/>
      <c r="G219" s="17"/>
      <c r="H219" s="20"/>
      <c r="X219" s="17"/>
      <c r="Y219" s="17"/>
      <c r="Z219" s="17"/>
      <c r="AA219" s="17"/>
      <c r="AB219" s="17"/>
      <c r="AC219" s="18"/>
      <c r="AD219" s="4"/>
      <c r="AE219" s="17"/>
      <c r="AG219" s="13">
        <f t="shared" si="4"/>
        <v>18</v>
      </c>
      <c r="AH219" s="13" t="s">
        <v>24</v>
      </c>
      <c r="AI219" s="13"/>
      <c r="AJ219" s="13">
        <v>346.9</v>
      </c>
    </row>
    <row r="220" spans="1:36" ht="12.75">
      <c r="A220" s="17"/>
      <c r="B220" s="1"/>
      <c r="C220" s="17"/>
      <c r="D220" s="17"/>
      <c r="E220" s="1"/>
      <c r="F220" s="1"/>
      <c r="G220" s="17"/>
      <c r="H220" s="9"/>
      <c r="X220" s="17"/>
      <c r="Y220" s="17"/>
      <c r="Z220" s="17"/>
      <c r="AA220" s="17"/>
      <c r="AB220" s="17"/>
      <c r="AC220" s="44"/>
      <c r="AD220" s="18"/>
      <c r="AE220" s="17"/>
      <c r="AG220" s="13">
        <f t="shared" si="4"/>
        <v>19</v>
      </c>
      <c r="AH220" s="13" t="s">
        <v>25</v>
      </c>
      <c r="AI220" s="13"/>
      <c r="AJ220" s="13">
        <v>348.1</v>
      </c>
    </row>
    <row r="221" spans="1:36" ht="12.75">
      <c r="A221" s="17"/>
      <c r="B221" s="1"/>
      <c r="C221" s="1"/>
      <c r="D221" s="1"/>
      <c r="E221" s="17"/>
      <c r="F221" s="1"/>
      <c r="G221" s="17"/>
      <c r="H221" s="9"/>
      <c r="L221" s="8"/>
      <c r="X221" s="17"/>
      <c r="Y221" s="17"/>
      <c r="Z221" s="17"/>
      <c r="AA221" s="17"/>
      <c r="AB221" s="17"/>
      <c r="AC221" s="17"/>
      <c r="AD221" s="18"/>
      <c r="AE221" s="17"/>
      <c r="AG221" s="13">
        <f t="shared" si="4"/>
        <v>20</v>
      </c>
      <c r="AH221" s="13" t="s">
        <v>173</v>
      </c>
      <c r="AI221" s="13"/>
      <c r="AJ221" s="13">
        <v>353.5</v>
      </c>
    </row>
    <row r="222" spans="1:36" ht="12.75">
      <c r="A222" s="17"/>
      <c r="B222" s="1"/>
      <c r="C222" s="48"/>
      <c r="D222" s="48"/>
      <c r="E222" s="48"/>
      <c r="F222" s="48"/>
      <c r="G222" s="48"/>
      <c r="H222" s="7"/>
      <c r="L222" s="19"/>
      <c r="X222" s="17"/>
      <c r="Y222" s="17"/>
      <c r="Z222" s="17"/>
      <c r="AA222" s="17"/>
      <c r="AB222" s="17"/>
      <c r="AC222" s="17"/>
      <c r="AD222" s="17"/>
      <c r="AE222" s="17"/>
      <c r="AG222" s="13">
        <f t="shared" si="4"/>
        <v>21</v>
      </c>
      <c r="AH222" s="13" t="s">
        <v>174</v>
      </c>
      <c r="AI222" s="13"/>
      <c r="AJ222" s="13">
        <v>354.8</v>
      </c>
    </row>
    <row r="223" spans="1:36" ht="12.75">
      <c r="A223" s="17"/>
      <c r="B223" s="1"/>
      <c r="C223" s="1"/>
      <c r="D223" s="1"/>
      <c r="E223" s="17"/>
      <c r="F223" s="1"/>
      <c r="G223" s="17"/>
      <c r="H223" s="9"/>
      <c r="J223" s="19"/>
      <c r="L223" s="19"/>
      <c r="X223" s="17"/>
      <c r="Y223" s="17"/>
      <c r="Z223" s="17"/>
      <c r="AA223" s="17"/>
      <c r="AB223" s="17"/>
      <c r="AC223" s="17"/>
      <c r="AD223" s="17"/>
      <c r="AE223" s="17"/>
      <c r="AG223" s="13">
        <f t="shared" si="4"/>
        <v>22</v>
      </c>
      <c r="AH223" s="13" t="s">
        <v>33</v>
      </c>
      <c r="AI223" s="13"/>
      <c r="AJ223" s="13">
        <v>3127.1</v>
      </c>
    </row>
    <row r="224" spans="1:36" ht="12.75">
      <c r="A224" s="17"/>
      <c r="B224" s="17"/>
      <c r="C224" s="17"/>
      <c r="D224" s="17"/>
      <c r="E224" s="18"/>
      <c r="F224" s="17"/>
      <c r="G224" s="17"/>
      <c r="H224" s="17"/>
      <c r="L224" s="19"/>
      <c r="X224" s="17"/>
      <c r="Y224" s="17"/>
      <c r="Z224" s="17"/>
      <c r="AA224" s="17"/>
      <c r="AB224" s="17"/>
      <c r="AC224" s="17"/>
      <c r="AD224" s="17"/>
      <c r="AE224" s="17"/>
      <c r="AG224" s="13">
        <f t="shared" si="4"/>
        <v>23</v>
      </c>
      <c r="AH224" s="13" t="s">
        <v>82</v>
      </c>
      <c r="AI224" s="13"/>
      <c r="AJ224" s="13">
        <v>2316.6</v>
      </c>
    </row>
    <row r="225" spans="1:36" ht="12.75">
      <c r="A225" s="17"/>
      <c r="B225" s="17"/>
      <c r="C225" s="17"/>
      <c r="D225" s="17"/>
      <c r="E225" s="18"/>
      <c r="F225" s="17"/>
      <c r="G225" s="17"/>
      <c r="H225" s="17"/>
      <c r="L225" s="8"/>
      <c r="X225" s="17"/>
      <c r="Y225" s="17"/>
      <c r="Z225" s="17"/>
      <c r="AA225" s="17"/>
      <c r="AB225" s="17"/>
      <c r="AC225" s="17"/>
      <c r="AD225" s="17"/>
      <c r="AE225" s="17"/>
      <c r="AG225" s="13">
        <f t="shared" si="4"/>
        <v>24</v>
      </c>
      <c r="AH225" s="13" t="s">
        <v>91</v>
      </c>
      <c r="AI225" s="13"/>
      <c r="AJ225" s="13">
        <v>1549.6</v>
      </c>
    </row>
    <row r="226" spans="1:36" ht="12.75">
      <c r="A226" s="17"/>
      <c r="B226" s="17"/>
      <c r="C226" s="17"/>
      <c r="D226" s="17"/>
      <c r="E226" s="18"/>
      <c r="F226" s="17"/>
      <c r="G226" s="17"/>
      <c r="H226" s="17"/>
      <c r="J226" s="19"/>
      <c r="K226" s="19"/>
      <c r="L226" s="19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G226" s="13">
        <f t="shared" si="4"/>
        <v>25</v>
      </c>
      <c r="AH226" s="13" t="s">
        <v>92</v>
      </c>
      <c r="AI226" s="13"/>
      <c r="AJ226" s="13">
        <v>872.3</v>
      </c>
    </row>
    <row r="227" spans="1:36" ht="12.75">
      <c r="A227" s="17"/>
      <c r="B227" s="1"/>
      <c r="C227" s="17"/>
      <c r="D227" s="17"/>
      <c r="E227" s="17"/>
      <c r="F227" s="17"/>
      <c r="G227" s="17"/>
      <c r="H227" s="17"/>
      <c r="K227" s="19"/>
      <c r="L227" s="19"/>
      <c r="T227" s="17"/>
      <c r="U227" s="17"/>
      <c r="V227" s="17"/>
      <c r="W227" s="17"/>
      <c r="X227" s="17"/>
      <c r="Y227" s="1"/>
      <c r="Z227" s="17"/>
      <c r="AA227" s="17"/>
      <c r="AB227" s="17"/>
      <c r="AC227" s="17"/>
      <c r="AD227" s="17"/>
      <c r="AE227" s="17"/>
      <c r="AG227" s="13">
        <f t="shared" si="4"/>
        <v>26</v>
      </c>
      <c r="AH227" s="13" t="s">
        <v>93</v>
      </c>
      <c r="AI227" s="13"/>
      <c r="AJ227" s="13">
        <v>1301.8</v>
      </c>
    </row>
    <row r="228" spans="1:36" ht="12.75">
      <c r="A228" s="17"/>
      <c r="B228" s="17"/>
      <c r="C228" s="1"/>
      <c r="D228" s="1"/>
      <c r="E228" s="1"/>
      <c r="F228" s="1"/>
      <c r="G228" s="1"/>
      <c r="H228" s="17"/>
      <c r="K228" s="19"/>
      <c r="L228" s="8"/>
      <c r="M228" s="19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8"/>
      <c r="AE228" s="17"/>
      <c r="AG228" s="13">
        <f t="shared" si="4"/>
        <v>27</v>
      </c>
      <c r="AH228" s="13" t="s">
        <v>35</v>
      </c>
      <c r="AI228" s="13"/>
      <c r="AJ228" s="13">
        <v>1284.5</v>
      </c>
    </row>
    <row r="229" spans="1:36" ht="12.75">
      <c r="A229" s="17"/>
      <c r="B229" s="1"/>
      <c r="C229" s="17"/>
      <c r="D229" s="17"/>
      <c r="E229" s="1"/>
      <c r="F229" s="1"/>
      <c r="G229" s="17"/>
      <c r="H229" s="17"/>
      <c r="J229" s="19"/>
      <c r="K229" s="19"/>
      <c r="L229" s="19"/>
      <c r="M229" s="19"/>
      <c r="T229" s="22"/>
      <c r="U229" s="22"/>
      <c r="V229" s="22"/>
      <c r="W229" s="22"/>
      <c r="X229" s="17"/>
      <c r="Y229" s="1"/>
      <c r="Z229" s="17"/>
      <c r="AA229" s="17"/>
      <c r="AB229" s="17"/>
      <c r="AC229" s="17"/>
      <c r="AD229" s="17"/>
      <c r="AE229" s="17"/>
      <c r="AG229" s="13">
        <f t="shared" si="4"/>
        <v>28</v>
      </c>
      <c r="AH229" s="13" t="s">
        <v>36</v>
      </c>
      <c r="AI229" s="13"/>
      <c r="AJ229" s="13">
        <v>989.9</v>
      </c>
    </row>
    <row r="230" spans="1:36" ht="12.75">
      <c r="A230" s="17"/>
      <c r="B230" s="1"/>
      <c r="C230" s="17"/>
      <c r="D230" s="17"/>
      <c r="E230" s="1"/>
      <c r="F230" s="1"/>
      <c r="G230" s="17"/>
      <c r="H230" s="17"/>
      <c r="J230" s="19"/>
      <c r="K230" s="19"/>
      <c r="L230" s="19"/>
      <c r="M230" s="19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8"/>
      <c r="AE230" s="17"/>
      <c r="AG230" s="13">
        <f t="shared" si="4"/>
        <v>29</v>
      </c>
      <c r="AH230" s="13" t="s">
        <v>37</v>
      </c>
      <c r="AI230" s="13"/>
      <c r="AJ230" s="13">
        <v>1285</v>
      </c>
    </row>
    <row r="231" spans="1:36" ht="12.75">
      <c r="A231" s="17"/>
      <c r="B231" s="17"/>
      <c r="C231" s="17"/>
      <c r="D231" s="17"/>
      <c r="E231" s="17"/>
      <c r="F231" s="17"/>
      <c r="G231" s="17"/>
      <c r="H231" s="17"/>
      <c r="J231" s="19"/>
      <c r="K231" s="19"/>
      <c r="L231" s="8"/>
      <c r="M231" s="19"/>
      <c r="T231" s="19"/>
      <c r="U231" s="19"/>
      <c r="V231" s="19"/>
      <c r="W231" s="19"/>
      <c r="X231" s="17"/>
      <c r="Y231" s="17"/>
      <c r="Z231" s="17"/>
      <c r="AA231" s="17"/>
      <c r="AB231" s="17"/>
      <c r="AC231" s="17"/>
      <c r="AD231" s="17"/>
      <c r="AE231" s="17"/>
      <c r="AG231" s="13">
        <f t="shared" si="4"/>
        <v>30</v>
      </c>
      <c r="AH231" s="13" t="s">
        <v>38</v>
      </c>
      <c r="AI231" s="13"/>
      <c r="AJ231" s="13">
        <v>1646.7</v>
      </c>
    </row>
    <row r="232" spans="1:36" ht="12.75">
      <c r="A232" s="17"/>
      <c r="B232" s="17"/>
      <c r="C232" s="17"/>
      <c r="D232" s="17"/>
      <c r="E232" s="17"/>
      <c r="F232" s="17"/>
      <c r="G232" s="17"/>
      <c r="H232" s="17"/>
      <c r="M232" s="19"/>
      <c r="T232" s="22"/>
      <c r="U232" s="22"/>
      <c r="V232" s="22"/>
      <c r="W232" s="17"/>
      <c r="X232" s="17"/>
      <c r="Y232" s="17"/>
      <c r="Z232" s="17"/>
      <c r="AA232" s="17"/>
      <c r="AB232" s="17"/>
      <c r="AC232" s="17"/>
      <c r="AD232" s="17"/>
      <c r="AE232" s="17"/>
      <c r="AG232" s="13">
        <f t="shared" si="4"/>
        <v>31</v>
      </c>
      <c r="AH232" s="13" t="s">
        <v>29</v>
      </c>
      <c r="AI232" s="13"/>
      <c r="AJ232" s="13">
        <v>287.1</v>
      </c>
    </row>
    <row r="233" spans="1:36" ht="12.75">
      <c r="A233" s="17"/>
      <c r="B233" s="17"/>
      <c r="C233" s="17"/>
      <c r="D233" s="17"/>
      <c r="E233" s="17"/>
      <c r="F233" s="17"/>
      <c r="G233" s="17"/>
      <c r="H233" s="17"/>
      <c r="M233" s="19"/>
      <c r="T233" s="22"/>
      <c r="U233" s="22"/>
      <c r="V233" s="22"/>
      <c r="W233" s="17"/>
      <c r="X233" s="17"/>
      <c r="Y233" s="17"/>
      <c r="Z233" s="17"/>
      <c r="AA233" s="17"/>
      <c r="AB233" s="17"/>
      <c r="AC233" s="17"/>
      <c r="AD233" s="17"/>
      <c r="AE233" s="17"/>
      <c r="AG233" s="13">
        <f t="shared" si="4"/>
        <v>32</v>
      </c>
      <c r="AH233" s="13" t="s">
        <v>30</v>
      </c>
      <c r="AI233" s="13"/>
      <c r="AJ233" s="13">
        <v>494.1</v>
      </c>
    </row>
    <row r="234" spans="1:36" ht="12.75">
      <c r="A234" s="17"/>
      <c r="B234" s="17"/>
      <c r="C234" s="17"/>
      <c r="D234" s="17"/>
      <c r="E234" s="17"/>
      <c r="F234" s="17"/>
      <c r="G234" s="17"/>
      <c r="H234" s="19"/>
      <c r="I234" s="19"/>
      <c r="M234" s="19"/>
      <c r="T234" s="22"/>
      <c r="U234" s="22"/>
      <c r="V234" s="22"/>
      <c r="W234" s="17"/>
      <c r="X234" s="17"/>
      <c r="Y234" s="17"/>
      <c r="Z234" s="17"/>
      <c r="AA234" s="17"/>
      <c r="AB234" s="17"/>
      <c r="AC234" s="17"/>
      <c r="AD234" s="17"/>
      <c r="AE234" s="17"/>
      <c r="AG234" s="13">
        <f t="shared" si="4"/>
        <v>33</v>
      </c>
      <c r="AH234" s="13" t="s">
        <v>28</v>
      </c>
      <c r="AI234" s="13"/>
      <c r="AJ234" s="13">
        <v>501.8</v>
      </c>
    </row>
    <row r="235" spans="1:36" ht="12.75">
      <c r="A235" s="17"/>
      <c r="B235" s="17"/>
      <c r="C235" s="17"/>
      <c r="D235" s="17"/>
      <c r="E235" s="17"/>
      <c r="F235" s="17"/>
      <c r="G235" s="17"/>
      <c r="H235" s="17"/>
      <c r="M235" s="19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G235" s="13">
        <f t="shared" si="4"/>
        <v>34</v>
      </c>
      <c r="AH235" s="13" t="s">
        <v>27</v>
      </c>
      <c r="AI235" s="13"/>
      <c r="AJ235" s="13">
        <v>524</v>
      </c>
    </row>
    <row r="236" spans="1:36" ht="12.75">
      <c r="A236" s="17"/>
      <c r="B236" s="17"/>
      <c r="C236" s="17"/>
      <c r="D236" s="17"/>
      <c r="E236" s="17"/>
      <c r="F236" s="17"/>
      <c r="G236" s="17"/>
      <c r="H236" s="17"/>
      <c r="M236" s="19"/>
      <c r="T236" s="17"/>
      <c r="U236" s="17"/>
      <c r="V236" s="17"/>
      <c r="W236" s="17"/>
      <c r="X236" s="17"/>
      <c r="Y236" s="17"/>
      <c r="Z236" s="17"/>
      <c r="AA236" s="1"/>
      <c r="AB236" s="1"/>
      <c r="AC236" s="17"/>
      <c r="AD236" s="17"/>
      <c r="AE236" s="17"/>
      <c r="AG236" s="13">
        <f t="shared" si="4"/>
        <v>35</v>
      </c>
      <c r="AH236" s="13" t="s">
        <v>9</v>
      </c>
      <c r="AI236" s="13"/>
      <c r="AJ236" s="13">
        <v>349.7</v>
      </c>
    </row>
    <row r="237" spans="1:36" ht="12.75">
      <c r="A237" s="17"/>
      <c r="B237" s="17"/>
      <c r="C237" s="17"/>
      <c r="D237" s="17"/>
      <c r="E237" s="17"/>
      <c r="F237" s="17"/>
      <c r="G237" s="17"/>
      <c r="H237" s="17"/>
      <c r="M237" s="19"/>
      <c r="T237" s="17"/>
      <c r="U237" s="17"/>
      <c r="V237" s="17"/>
      <c r="W237" s="17"/>
      <c r="X237" s="17"/>
      <c r="Y237" s="1"/>
      <c r="Z237" s="1"/>
      <c r="AA237" s="17"/>
      <c r="AB237" s="17"/>
      <c r="AC237" s="17"/>
      <c r="AD237" s="18"/>
      <c r="AE237" s="17"/>
      <c r="AG237" s="13">
        <f t="shared" si="4"/>
        <v>36</v>
      </c>
      <c r="AH237" s="13" t="s">
        <v>58</v>
      </c>
      <c r="AI237" s="13"/>
      <c r="AJ237" s="13">
        <v>259.4</v>
      </c>
    </row>
    <row r="238" spans="1:36" ht="12.75">
      <c r="A238" s="17"/>
      <c r="B238" s="17"/>
      <c r="C238" s="17"/>
      <c r="D238" s="17"/>
      <c r="E238" s="17"/>
      <c r="F238" s="17"/>
      <c r="G238" s="17"/>
      <c r="H238" s="17"/>
      <c r="M238" s="19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8"/>
      <c r="AE238" s="17"/>
      <c r="AG238" s="13">
        <v>37</v>
      </c>
      <c r="AH238" s="13" t="s">
        <v>175</v>
      </c>
      <c r="AI238" s="13"/>
      <c r="AJ238" s="13">
        <v>397.3</v>
      </c>
    </row>
    <row r="239" spans="1:36" ht="12.75">
      <c r="A239" s="17"/>
      <c r="B239" s="17"/>
      <c r="C239" s="17"/>
      <c r="D239" s="17"/>
      <c r="E239" s="17"/>
      <c r="F239" s="17"/>
      <c r="G239" s="17"/>
      <c r="H239" s="17"/>
      <c r="Q239" s="18"/>
      <c r="R239" s="17"/>
      <c r="T239" s="17"/>
      <c r="U239" s="17"/>
      <c r="V239" s="17"/>
      <c r="W239" s="17"/>
      <c r="X239" s="17"/>
      <c r="Y239" s="1"/>
      <c r="Z239" s="17"/>
      <c r="AA239" s="17"/>
      <c r="AB239" s="17"/>
      <c r="AC239" s="17"/>
      <c r="AD239" s="18"/>
      <c r="AE239" s="17"/>
      <c r="AG239" s="13"/>
      <c r="AH239" s="13"/>
      <c r="AI239" s="13"/>
      <c r="AJ239" s="13">
        <f>SUM(AJ202:AJ238)</f>
        <v>58874.90000000001</v>
      </c>
    </row>
    <row r="240" spans="1:31" ht="12.75">
      <c r="A240" s="17"/>
      <c r="B240" s="17"/>
      <c r="C240" s="17"/>
      <c r="D240" s="17"/>
      <c r="E240" s="17"/>
      <c r="F240" s="17"/>
      <c r="G240" s="17"/>
      <c r="H240" s="17"/>
      <c r="L240" s="19"/>
      <c r="Q240" s="18"/>
      <c r="R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8"/>
      <c r="AE240" s="17"/>
    </row>
    <row r="241" spans="1:31" ht="12.75">
      <c r="A241" s="17"/>
      <c r="B241" s="17"/>
      <c r="C241" s="1"/>
      <c r="D241" s="1"/>
      <c r="E241" s="1"/>
      <c r="F241" s="1"/>
      <c r="G241" s="1"/>
      <c r="H241" s="17"/>
      <c r="L241" s="19"/>
      <c r="Q241" s="18"/>
      <c r="R241" s="17"/>
      <c r="T241" s="19"/>
      <c r="U241" s="19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1:31" ht="12.75">
      <c r="A242" s="17"/>
      <c r="B242" s="17"/>
      <c r="C242" s="17"/>
      <c r="D242" s="17"/>
      <c r="E242" s="17"/>
      <c r="F242" s="17"/>
      <c r="G242" s="17"/>
      <c r="H242" s="17"/>
      <c r="L242" s="19"/>
      <c r="Q242" s="18"/>
      <c r="R242" s="17"/>
      <c r="T242" s="22"/>
      <c r="U242" s="22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2.75">
      <c r="A243" s="17"/>
      <c r="B243" s="1"/>
      <c r="C243" s="1"/>
      <c r="D243" s="1"/>
      <c r="E243" s="5"/>
      <c r="F243" s="17"/>
      <c r="G243" s="17"/>
      <c r="H243" s="17"/>
      <c r="Q243" s="18"/>
      <c r="R243" s="17"/>
      <c r="T243" s="19"/>
      <c r="U243" s="19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2.75">
      <c r="A244" s="17"/>
      <c r="B244" s="17"/>
      <c r="C244" s="17"/>
      <c r="D244" s="17"/>
      <c r="E244" s="17"/>
      <c r="F244" s="17"/>
      <c r="G244" s="17"/>
      <c r="H244" s="17"/>
      <c r="Q244" s="18"/>
      <c r="R244" s="17"/>
      <c r="T244" s="19"/>
      <c r="U244" s="19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</row>
    <row r="245" spans="1:31" ht="12.75">
      <c r="A245" s="17"/>
      <c r="B245" s="17"/>
      <c r="C245" s="17"/>
      <c r="D245" s="17"/>
      <c r="E245" s="17"/>
      <c r="F245" s="17"/>
      <c r="G245" s="17"/>
      <c r="H245" s="17"/>
      <c r="Q245" s="18"/>
      <c r="R245" s="17"/>
      <c r="T245" s="19"/>
      <c r="U245" s="19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1:31" ht="12.75">
      <c r="A246" s="17"/>
      <c r="B246" s="17"/>
      <c r="C246" s="17"/>
      <c r="D246" s="17"/>
      <c r="E246" s="17"/>
      <c r="F246" s="17"/>
      <c r="G246" s="17"/>
      <c r="H246" s="17"/>
      <c r="Q246" s="18"/>
      <c r="R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</row>
    <row r="247" spans="1:31" ht="12.75">
      <c r="A247" s="17"/>
      <c r="B247" s="17"/>
      <c r="C247" s="17"/>
      <c r="D247" s="17"/>
      <c r="E247" s="17"/>
      <c r="F247" s="17"/>
      <c r="G247" s="17"/>
      <c r="H247" s="17"/>
      <c r="Q247" s="18"/>
      <c r="R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</row>
    <row r="248" spans="1:31" ht="12.75">
      <c r="A248" s="17"/>
      <c r="B248" s="17"/>
      <c r="C248" s="17"/>
      <c r="D248" s="17"/>
      <c r="E248" s="17"/>
      <c r="F248" s="17"/>
      <c r="G248" s="17"/>
      <c r="H248" s="17"/>
      <c r="Q248" s="18"/>
      <c r="R248" s="17"/>
      <c r="T248" s="19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</row>
    <row r="249" spans="1:31" ht="12.75">
      <c r="A249" s="17"/>
      <c r="B249" s="17"/>
      <c r="C249" s="17"/>
      <c r="D249" s="17"/>
      <c r="E249" s="17"/>
      <c r="F249" s="17"/>
      <c r="G249" s="17"/>
      <c r="H249" s="17"/>
      <c r="Q249" s="18"/>
      <c r="R249" s="17"/>
      <c r="T249" s="12"/>
      <c r="U249" s="12"/>
      <c r="V249" s="12"/>
      <c r="W249" s="17"/>
      <c r="X249" s="17"/>
      <c r="Y249" s="17"/>
      <c r="Z249" s="17"/>
      <c r="AA249" s="17"/>
      <c r="AB249" s="17"/>
      <c r="AC249" s="17"/>
      <c r="AD249" s="17"/>
      <c r="AE249" s="17"/>
    </row>
    <row r="250" spans="1:31" ht="12.75">
      <c r="A250" s="17"/>
      <c r="B250" s="17"/>
      <c r="C250" s="17"/>
      <c r="D250" s="17"/>
      <c r="E250" s="17"/>
      <c r="F250" s="17"/>
      <c r="G250" s="17"/>
      <c r="H250" s="17"/>
      <c r="Q250" s="18"/>
      <c r="R250" s="17"/>
      <c r="T250" s="22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</row>
    <row r="251" spans="1:31" ht="12.75">
      <c r="A251" s="17"/>
      <c r="B251" s="17"/>
      <c r="C251" s="1"/>
      <c r="D251" s="17"/>
      <c r="E251" s="17"/>
      <c r="F251" s="1"/>
      <c r="G251" s="1"/>
      <c r="H251" s="17"/>
      <c r="Q251" s="18"/>
      <c r="R251" s="17"/>
      <c r="X251" s="17"/>
      <c r="Y251" s="17"/>
      <c r="Z251" s="17"/>
      <c r="AA251" s="17"/>
      <c r="AB251" s="17"/>
      <c r="AC251" s="17"/>
      <c r="AD251" s="17"/>
      <c r="AE251" s="17"/>
    </row>
    <row r="252" spans="3:23" s="17" customFormat="1" ht="12.75">
      <c r="C252" s="1"/>
      <c r="F252" s="1"/>
      <c r="G252" s="1"/>
      <c r="Q252" s="18"/>
      <c r="T252" s="16"/>
      <c r="U252" s="16"/>
      <c r="V252" s="16"/>
      <c r="W252" s="16"/>
    </row>
    <row r="253" spans="2:17" s="17" customFormat="1" ht="12.75">
      <c r="B253" s="47"/>
      <c r="C253" s="47"/>
      <c r="D253" s="47"/>
      <c r="E253" s="47"/>
      <c r="F253" s="47"/>
      <c r="G253" s="47"/>
      <c r="Q253" s="18"/>
    </row>
    <row r="254" s="17" customFormat="1" ht="12.75">
      <c r="Q254" s="18"/>
    </row>
    <row r="255" spans="17:30" s="17" customFormat="1" ht="12.75">
      <c r="Q255" s="18"/>
      <c r="Y255" s="16"/>
      <c r="Z255" s="16"/>
      <c r="AA255" s="16"/>
      <c r="AB255" s="16"/>
      <c r="AC255" s="16"/>
      <c r="AD255" s="16"/>
    </row>
    <row r="256" spans="17:26" s="17" customFormat="1" ht="12.75">
      <c r="Q256" s="18"/>
      <c r="Y256" s="16"/>
      <c r="Z256" s="16"/>
    </row>
    <row r="257" s="17" customFormat="1" ht="12.75">
      <c r="Q257" s="18"/>
    </row>
    <row r="258" s="17" customFormat="1" ht="12.75">
      <c r="Q258" s="18"/>
    </row>
    <row r="259" spans="1:30" ht="12.75">
      <c r="A259" s="17"/>
      <c r="B259" s="17"/>
      <c r="C259" s="17"/>
      <c r="D259" s="17"/>
      <c r="E259" s="17"/>
      <c r="F259" s="17"/>
      <c r="G259" s="17"/>
      <c r="H259" s="17"/>
      <c r="Q259" s="18"/>
      <c r="R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</row>
    <row r="260" spans="1:30" ht="12.75">
      <c r="A260" s="17"/>
      <c r="B260" s="17"/>
      <c r="C260" s="1"/>
      <c r="D260" s="17"/>
      <c r="E260" s="17"/>
      <c r="F260" s="1"/>
      <c r="G260" s="1"/>
      <c r="H260" s="17"/>
      <c r="Q260" s="18"/>
      <c r="R260" s="17"/>
      <c r="Y260" s="17"/>
      <c r="Z260" s="17"/>
      <c r="AA260" s="17"/>
      <c r="AB260" s="17"/>
      <c r="AC260" s="17"/>
      <c r="AD260" s="17"/>
    </row>
    <row r="261" spans="1:30" ht="12.75">
      <c r="A261" s="17"/>
      <c r="B261" s="17"/>
      <c r="C261" s="1"/>
      <c r="D261" s="17"/>
      <c r="E261" s="17"/>
      <c r="F261" s="1"/>
      <c r="G261" s="1"/>
      <c r="H261" s="17"/>
      <c r="Q261" s="18"/>
      <c r="R261" s="17"/>
      <c r="Y261" s="17"/>
      <c r="Z261" s="17"/>
      <c r="AA261" s="17"/>
      <c r="AB261" s="17"/>
      <c r="AC261" s="17"/>
      <c r="AD261" s="17"/>
    </row>
    <row r="262" spans="1:30" ht="12.75">
      <c r="A262" s="17"/>
      <c r="B262" s="1"/>
      <c r="C262" s="1"/>
      <c r="D262" s="1"/>
      <c r="E262" s="1"/>
      <c r="F262" s="5"/>
      <c r="G262" s="17"/>
      <c r="H262" s="17"/>
      <c r="Q262" s="18"/>
      <c r="R262" s="17"/>
      <c r="Y262" s="17"/>
      <c r="Z262" s="17"/>
      <c r="AA262" s="17"/>
      <c r="AB262" s="17"/>
      <c r="AC262" s="17"/>
      <c r="AD262" s="17"/>
    </row>
    <row r="263" spans="1:26" ht="12.75">
      <c r="A263" s="17"/>
      <c r="B263" s="17"/>
      <c r="C263" s="17"/>
      <c r="D263" s="17"/>
      <c r="E263" s="17"/>
      <c r="F263" s="17"/>
      <c r="G263" s="17"/>
      <c r="H263" s="17"/>
      <c r="Q263" s="18"/>
      <c r="R263" s="17"/>
      <c r="Y263" s="17"/>
      <c r="Z263" s="17"/>
    </row>
    <row r="264" spans="1:18" ht="12.75">
      <c r="A264" s="17"/>
      <c r="B264" s="17"/>
      <c r="C264" s="17"/>
      <c r="D264" s="17"/>
      <c r="E264" s="17"/>
      <c r="F264" s="17"/>
      <c r="G264" s="17"/>
      <c r="H264" s="17"/>
      <c r="Q264" s="18"/>
      <c r="R264" s="17"/>
    </row>
    <row r="265" spans="1:18" ht="12.75">
      <c r="A265" s="17"/>
      <c r="B265" s="17"/>
      <c r="C265" s="17"/>
      <c r="D265" s="17"/>
      <c r="E265" s="17"/>
      <c r="F265" s="1"/>
      <c r="G265" s="1"/>
      <c r="H265" s="17"/>
      <c r="Q265" s="18"/>
      <c r="R265" s="17"/>
    </row>
    <row r="266" spans="1:18" ht="12.75">
      <c r="A266" s="17"/>
      <c r="B266" s="17"/>
      <c r="C266" s="26"/>
      <c r="D266" s="17"/>
      <c r="E266" s="17"/>
      <c r="F266" s="17"/>
      <c r="G266" s="17"/>
      <c r="H266" s="17"/>
      <c r="Q266" s="18"/>
      <c r="R266" s="17"/>
    </row>
    <row r="267" spans="1:18" ht="12.75">
      <c r="A267" s="17"/>
      <c r="B267" s="1"/>
      <c r="C267" s="1"/>
      <c r="D267" s="17"/>
      <c r="E267" s="17"/>
      <c r="F267" s="12"/>
      <c r="G267" s="17"/>
      <c r="H267" s="17"/>
      <c r="Q267" s="18"/>
      <c r="R267" s="17"/>
    </row>
    <row r="268" spans="1:18" ht="12.75">
      <c r="A268" s="17"/>
      <c r="B268" s="17"/>
      <c r="C268" s="17"/>
      <c r="D268" s="17"/>
      <c r="E268" s="17"/>
      <c r="F268" s="17"/>
      <c r="G268" s="17"/>
      <c r="H268" s="17"/>
      <c r="Q268" s="18"/>
      <c r="R268" s="17"/>
    </row>
    <row r="269" spans="1:18" ht="12.75">
      <c r="A269" s="17"/>
      <c r="B269" s="17"/>
      <c r="C269" s="17"/>
      <c r="D269" s="17"/>
      <c r="E269" s="17"/>
      <c r="F269" s="17"/>
      <c r="G269" s="17"/>
      <c r="H269" s="17"/>
      <c r="Q269" s="18"/>
      <c r="R269" s="17"/>
    </row>
    <row r="270" spans="1:18" ht="12.75">
      <c r="A270" s="17"/>
      <c r="B270" s="17"/>
      <c r="C270" s="17"/>
      <c r="D270" s="17"/>
      <c r="E270" s="17"/>
      <c r="F270" s="17"/>
      <c r="G270" s="17"/>
      <c r="H270" s="17"/>
      <c r="Q270" s="18"/>
      <c r="R270" s="17"/>
    </row>
    <row r="271" spans="1:18" ht="12.75">
      <c r="A271" s="17"/>
      <c r="B271" s="17"/>
      <c r="C271" s="17"/>
      <c r="D271" s="17"/>
      <c r="E271" s="17"/>
      <c r="F271" s="17"/>
      <c r="G271" s="17"/>
      <c r="H271" s="17"/>
      <c r="Q271" s="18"/>
      <c r="R271" s="17"/>
    </row>
    <row r="272" spans="1:18" ht="12.75">
      <c r="A272" s="17"/>
      <c r="B272" s="17"/>
      <c r="C272" s="17"/>
      <c r="D272" s="17"/>
      <c r="E272" s="17"/>
      <c r="F272" s="17"/>
      <c r="G272" s="17"/>
      <c r="H272" s="17"/>
      <c r="Q272" s="18"/>
      <c r="R272" s="17"/>
    </row>
    <row r="273" spans="1:18" ht="12.75">
      <c r="A273" s="17"/>
      <c r="B273" s="17"/>
      <c r="C273" s="17"/>
      <c r="D273" s="17"/>
      <c r="E273" s="17"/>
      <c r="F273" s="17"/>
      <c r="G273" s="17"/>
      <c r="H273" s="17"/>
      <c r="Q273" s="18"/>
      <c r="R273" s="17"/>
    </row>
    <row r="274" spans="1:18" ht="12.75">
      <c r="A274" s="17"/>
      <c r="B274" s="17"/>
      <c r="C274" s="17"/>
      <c r="D274" s="17"/>
      <c r="E274" s="17"/>
      <c r="F274" s="17"/>
      <c r="G274" s="17"/>
      <c r="H274" s="17"/>
      <c r="Q274" s="18"/>
      <c r="R274" s="17"/>
    </row>
    <row r="275" spans="1:18" ht="12.75">
      <c r="A275" s="17"/>
      <c r="B275" s="17"/>
      <c r="C275" s="17"/>
      <c r="D275" s="17"/>
      <c r="E275" s="17"/>
      <c r="F275" s="17"/>
      <c r="G275" s="17"/>
      <c r="H275" s="17"/>
      <c r="Q275" s="18"/>
      <c r="R275" s="17"/>
    </row>
    <row r="276" spans="1:18" ht="12.75">
      <c r="A276" s="17"/>
      <c r="B276" s="17"/>
      <c r="C276" s="17"/>
      <c r="D276" s="17"/>
      <c r="E276" s="17"/>
      <c r="F276" s="17"/>
      <c r="G276" s="17"/>
      <c r="H276" s="17"/>
      <c r="Q276" s="18"/>
      <c r="R276" s="17"/>
    </row>
    <row r="277" spans="1:18" ht="12.75">
      <c r="A277" s="17"/>
      <c r="B277" s="17"/>
      <c r="C277" s="17"/>
      <c r="D277" s="17"/>
      <c r="E277" s="17"/>
      <c r="F277" s="17"/>
      <c r="G277" s="17"/>
      <c r="H277" s="17"/>
      <c r="Q277" s="18"/>
      <c r="R277" s="17"/>
    </row>
    <row r="278" spans="1:18" ht="12.75">
      <c r="A278" s="17"/>
      <c r="B278" s="17"/>
      <c r="C278" s="17"/>
      <c r="D278" s="17"/>
      <c r="E278" s="17"/>
      <c r="F278" s="17"/>
      <c r="G278" s="17"/>
      <c r="H278" s="17"/>
      <c r="Q278" s="18"/>
      <c r="R278" s="17"/>
    </row>
    <row r="279" spans="1:18" ht="12.75">
      <c r="A279" s="17"/>
      <c r="B279" s="17"/>
      <c r="C279" s="17"/>
      <c r="D279" s="17"/>
      <c r="E279" s="17"/>
      <c r="F279" s="17"/>
      <c r="G279" s="17"/>
      <c r="H279" s="17"/>
      <c r="Q279" s="18"/>
      <c r="R279" s="17"/>
    </row>
    <row r="280" s="17" customFormat="1" ht="12.75">
      <c r="Q280" s="18"/>
    </row>
    <row r="281" s="17" customFormat="1" ht="12.75">
      <c r="Q281" s="18"/>
    </row>
    <row r="282" s="17" customFormat="1" ht="12.75">
      <c r="Q282" s="18"/>
    </row>
    <row r="283" s="17" customFormat="1" ht="12.75">
      <c r="Q283" s="18"/>
    </row>
    <row r="284" s="17" customFormat="1" ht="12.75">
      <c r="Q284" s="18"/>
    </row>
    <row r="285" s="17" customFormat="1" ht="12.75">
      <c r="Q285" s="18"/>
    </row>
    <row r="286" s="17" customFormat="1" ht="12.75">
      <c r="Q286" s="18"/>
    </row>
    <row r="287" s="17" customFormat="1" ht="12.75">
      <c r="Q287" s="18"/>
    </row>
    <row r="288" s="17" customFormat="1" ht="12.75">
      <c r="Q288" s="18"/>
    </row>
    <row r="289" s="17" customFormat="1" ht="12.75">
      <c r="Q289" s="18"/>
    </row>
    <row r="290" s="17" customFormat="1" ht="12.75">
      <c r="Q290" s="18"/>
    </row>
    <row r="291" s="17" customFormat="1" ht="12.75">
      <c r="Q291" s="18"/>
    </row>
    <row r="292" spans="6:17" s="17" customFormat="1" ht="12.75">
      <c r="F292" s="1"/>
      <c r="G292" s="1"/>
      <c r="Q292" s="18"/>
    </row>
    <row r="293" spans="6:17" s="17" customFormat="1" ht="12.75">
      <c r="F293" s="1"/>
      <c r="G293" s="1"/>
      <c r="Q293" s="18"/>
    </row>
    <row r="294" spans="2:17" s="17" customFormat="1" ht="12.75">
      <c r="B294" s="1"/>
      <c r="C294" s="1"/>
      <c r="F294" s="1"/>
      <c r="Q294" s="18"/>
    </row>
    <row r="295" s="17" customFormat="1" ht="12.75">
      <c r="Q295" s="18"/>
    </row>
    <row r="296" s="17" customFormat="1" ht="12.75">
      <c r="Q296" s="18"/>
    </row>
    <row r="297" s="17" customFormat="1" ht="12.75">
      <c r="Q297" s="18"/>
    </row>
    <row r="298" s="17" customFormat="1" ht="12.75">
      <c r="Q298" s="18"/>
    </row>
    <row r="299" s="17" customFormat="1" ht="12.75">
      <c r="Q299" s="18"/>
    </row>
    <row r="300" s="17" customFormat="1" ht="12.75">
      <c r="Q300" s="18"/>
    </row>
    <row r="301" s="17" customFormat="1" ht="12.75">
      <c r="Q301" s="18"/>
    </row>
    <row r="302" s="17" customFormat="1" ht="12.75">
      <c r="Q302" s="18"/>
    </row>
    <row r="303" s="17" customFormat="1" ht="12.75">
      <c r="Q303" s="18"/>
    </row>
    <row r="304" s="17" customFormat="1" ht="12.75">
      <c r="Q304" s="18"/>
    </row>
    <row r="305" s="17" customFormat="1" ht="12.75">
      <c r="Q305" s="18"/>
    </row>
    <row r="306" s="17" customFormat="1" ht="12.75">
      <c r="Q306" s="18"/>
    </row>
    <row r="307" s="17" customFormat="1" ht="12.75">
      <c r="Q307" s="18"/>
    </row>
    <row r="308" s="17" customFormat="1" ht="12.75">
      <c r="Q308" s="18"/>
    </row>
    <row r="309" s="17" customFormat="1" ht="12.75">
      <c r="Q309" s="18"/>
    </row>
    <row r="310" s="17" customFormat="1" ht="12.75">
      <c r="Q310" s="18"/>
    </row>
    <row r="311" s="17" customFormat="1" ht="12.75">
      <c r="Q311" s="18"/>
    </row>
    <row r="312" s="17" customFormat="1" ht="12.75">
      <c r="Q312" s="18"/>
    </row>
    <row r="313" s="17" customFormat="1" ht="12.75">
      <c r="Q313" s="18"/>
    </row>
    <row r="314" s="17" customFormat="1" ht="12.75">
      <c r="Q314" s="18"/>
    </row>
    <row r="315" s="17" customFormat="1" ht="12.75">
      <c r="Q315" s="18"/>
    </row>
    <row r="316" s="17" customFormat="1" ht="12.75">
      <c r="Q316" s="18"/>
    </row>
    <row r="317" s="17" customFormat="1" ht="12.75">
      <c r="Q317" s="18"/>
    </row>
    <row r="318" s="17" customFormat="1" ht="12.75">
      <c r="Q318" s="18"/>
    </row>
    <row r="319" s="17" customFormat="1" ht="12.75">
      <c r="Q319" s="18"/>
    </row>
    <row r="320" s="17" customFormat="1" ht="12.75">
      <c r="Q320" s="18"/>
    </row>
    <row r="321" s="17" customFormat="1" ht="12.75">
      <c r="Q321" s="18"/>
    </row>
    <row r="322" s="17" customFormat="1" ht="12.75">
      <c r="Q322" s="18"/>
    </row>
    <row r="323" s="17" customFormat="1" ht="12.75">
      <c r="Q323" s="18"/>
    </row>
    <row r="324" s="17" customFormat="1" ht="12.75">
      <c r="Q324" s="18"/>
    </row>
    <row r="325" s="17" customFormat="1" ht="12.75">
      <c r="Q325" s="18"/>
    </row>
    <row r="326" s="17" customFormat="1" ht="12.75">
      <c r="Q326" s="18"/>
    </row>
    <row r="327" s="17" customFormat="1" ht="12.75">
      <c r="Q327" s="18"/>
    </row>
    <row r="328" s="17" customFormat="1" ht="12.75">
      <c r="Q328" s="18"/>
    </row>
    <row r="329" s="17" customFormat="1" ht="12.75">
      <c r="Q329" s="18"/>
    </row>
    <row r="330" s="17" customFormat="1" ht="12.75">
      <c r="Q330" s="18"/>
    </row>
    <row r="331" s="17" customFormat="1" ht="12.75">
      <c r="Q331" s="18"/>
    </row>
    <row r="332" s="17" customFormat="1" ht="12.75">
      <c r="Q332" s="18"/>
    </row>
    <row r="333" s="17" customFormat="1" ht="12.75">
      <c r="Q333" s="18"/>
    </row>
    <row r="334" s="17" customFormat="1" ht="12.75">
      <c r="Q334" s="18"/>
    </row>
    <row r="335" s="17" customFormat="1" ht="12.75">
      <c r="Q335" s="18"/>
    </row>
    <row r="336" s="17" customFormat="1" ht="12.75">
      <c r="Q336" s="18"/>
    </row>
    <row r="337" s="17" customFormat="1" ht="12.75">
      <c r="Q337" s="18"/>
    </row>
    <row r="338" s="17" customFormat="1" ht="12.75">
      <c r="Q338" s="18"/>
    </row>
    <row r="339" s="17" customFormat="1" ht="12.75">
      <c r="Q339" s="18"/>
    </row>
    <row r="340" s="17" customFormat="1" ht="12.75">
      <c r="Q340" s="18"/>
    </row>
    <row r="341" s="17" customFormat="1" ht="12.75">
      <c r="Q341" s="18"/>
    </row>
    <row r="342" s="17" customFormat="1" ht="12.75">
      <c r="Q342" s="18"/>
    </row>
    <row r="343" s="17" customFormat="1" ht="12.75">
      <c r="Q343" s="18"/>
    </row>
    <row r="344" s="17" customFormat="1" ht="12.75">
      <c r="Q344" s="18"/>
    </row>
    <row r="345" s="17" customFormat="1" ht="12.75">
      <c r="Q345" s="18"/>
    </row>
    <row r="346" s="17" customFormat="1" ht="12.75">
      <c r="Q346" s="18"/>
    </row>
    <row r="347" s="17" customFormat="1" ht="12.75">
      <c r="Q347" s="18"/>
    </row>
    <row r="348" s="17" customFormat="1" ht="12.75">
      <c r="Q348" s="18"/>
    </row>
    <row r="349" s="17" customFormat="1" ht="12.75">
      <c r="Q349" s="18"/>
    </row>
    <row r="350" s="17" customFormat="1" ht="12.75">
      <c r="Q350" s="18"/>
    </row>
    <row r="351" s="17" customFormat="1" ht="12.75">
      <c r="Q351" s="18"/>
    </row>
    <row r="352" s="17" customFormat="1" ht="12.75">
      <c r="Q352" s="18"/>
    </row>
    <row r="353" s="17" customFormat="1" ht="12.75">
      <c r="Q353" s="18"/>
    </row>
    <row r="354" s="17" customFormat="1" ht="12.75">
      <c r="Q354" s="18"/>
    </row>
    <row r="355" s="17" customFormat="1" ht="12.75">
      <c r="Q355" s="18"/>
    </row>
    <row r="356" s="17" customFormat="1" ht="12.75">
      <c r="Q356" s="18"/>
    </row>
    <row r="357" s="17" customFormat="1" ht="12.75">
      <c r="Q357" s="18"/>
    </row>
    <row r="358" s="17" customFormat="1" ht="12.75">
      <c r="Q358" s="18"/>
    </row>
    <row r="359" s="17" customFormat="1" ht="12.75">
      <c r="Q359" s="18"/>
    </row>
    <row r="360" s="17" customFormat="1" ht="12.75">
      <c r="Q360" s="18"/>
    </row>
    <row r="361" s="17" customFormat="1" ht="12.75">
      <c r="Q361" s="18"/>
    </row>
    <row r="362" s="17" customFormat="1" ht="12.75">
      <c r="Q362" s="18"/>
    </row>
    <row r="363" s="17" customFormat="1" ht="12.75">
      <c r="Q363" s="18"/>
    </row>
    <row r="364" s="17" customFormat="1" ht="12.75">
      <c r="Q364" s="18"/>
    </row>
    <row r="365" s="17" customFormat="1" ht="12.75">
      <c r="Q365" s="18"/>
    </row>
    <row r="366" s="17" customFormat="1" ht="12.75">
      <c r="Q366" s="18"/>
    </row>
    <row r="367" s="17" customFormat="1" ht="12.75">
      <c r="Q367" s="18"/>
    </row>
    <row r="368" s="17" customFormat="1" ht="12.75">
      <c r="Q368" s="18"/>
    </row>
    <row r="369" s="17" customFormat="1" ht="12.75">
      <c r="Q369" s="18"/>
    </row>
    <row r="370" s="17" customFormat="1" ht="12.75">
      <c r="Q370" s="18"/>
    </row>
    <row r="371" s="17" customFormat="1" ht="12.75">
      <c r="Q371" s="18"/>
    </row>
    <row r="372" s="17" customFormat="1" ht="12.75">
      <c r="Q372" s="18"/>
    </row>
    <row r="373" s="17" customFormat="1" ht="12.75">
      <c r="Q373" s="18"/>
    </row>
    <row r="374" s="17" customFormat="1" ht="12.75">
      <c r="Q374" s="18"/>
    </row>
    <row r="375" s="17" customFormat="1" ht="12.75">
      <c r="Q375" s="18"/>
    </row>
    <row r="376" s="17" customFormat="1" ht="12.75">
      <c r="Q376" s="18"/>
    </row>
    <row r="377" spans="1:17" s="17" customFormat="1" ht="12.75">
      <c r="A377" s="1"/>
      <c r="Q377" s="18"/>
    </row>
    <row r="378" s="17" customFormat="1" ht="12.75">
      <c r="Q378" s="18"/>
    </row>
    <row r="379" s="17" customFormat="1" ht="12.75">
      <c r="Q379" s="18"/>
    </row>
    <row r="380" s="17" customFormat="1" ht="12.75">
      <c r="Q380" s="18"/>
    </row>
    <row r="381" spans="2:17" s="17" customFormat="1" ht="12.75">
      <c r="B381" s="1"/>
      <c r="C381" s="1"/>
      <c r="D381" s="1"/>
      <c r="E381" s="1"/>
      <c r="F381" s="1"/>
      <c r="G381" s="1"/>
      <c r="Q381" s="18"/>
    </row>
    <row r="382" s="17" customFormat="1" ht="12.75">
      <c r="Q382" s="18"/>
    </row>
    <row r="383" spans="2:17" s="17" customFormat="1" ht="12.75">
      <c r="B383" s="1"/>
      <c r="C383" s="1"/>
      <c r="D383" s="1"/>
      <c r="E383" s="1"/>
      <c r="F383" s="5"/>
      <c r="Q383" s="18"/>
    </row>
    <row r="384" s="17" customFormat="1" ht="12.75">
      <c r="Q384" s="18"/>
    </row>
    <row r="385" s="17" customFormat="1" ht="12.75">
      <c r="Q385" s="18"/>
    </row>
    <row r="386" s="17" customFormat="1" ht="12.75">
      <c r="Q386" s="18"/>
    </row>
    <row r="387" s="17" customFormat="1" ht="12.75">
      <c r="Q387" s="18"/>
    </row>
    <row r="388" s="17" customFormat="1" ht="12.75">
      <c r="Q388" s="18"/>
    </row>
    <row r="389" s="17" customFormat="1" ht="12.75">
      <c r="Q389" s="18"/>
    </row>
    <row r="390" s="17" customFormat="1" ht="12.75">
      <c r="Q390" s="18"/>
    </row>
    <row r="391" s="17" customFormat="1" ht="12.75">
      <c r="Q391" s="18"/>
    </row>
    <row r="392" s="17" customFormat="1" ht="12.75">
      <c r="Q392" s="18"/>
    </row>
    <row r="393" s="17" customFormat="1" ht="12.75">
      <c r="Q393" s="18"/>
    </row>
    <row r="394" s="17" customFormat="1" ht="12.75">
      <c r="Q394" s="18"/>
    </row>
    <row r="395" s="17" customFormat="1" ht="12.75">
      <c r="Q395" s="18"/>
    </row>
    <row r="396" s="17" customFormat="1" ht="12.75">
      <c r="Q396" s="18"/>
    </row>
    <row r="397" s="17" customFormat="1" ht="12.75">
      <c r="Q397" s="18"/>
    </row>
    <row r="398" s="17" customFormat="1" ht="12.75">
      <c r="Q398" s="18"/>
    </row>
    <row r="399" s="17" customFormat="1" ht="12.75">
      <c r="Q399" s="18"/>
    </row>
    <row r="400" s="17" customFormat="1" ht="12.75">
      <c r="Q400" s="18"/>
    </row>
    <row r="401" s="17" customFormat="1" ht="12.75">
      <c r="Q401" s="18"/>
    </row>
    <row r="402" s="17" customFormat="1" ht="12.75">
      <c r="Q402" s="18"/>
    </row>
    <row r="403" s="17" customFormat="1" ht="12.75">
      <c r="Q403" s="18"/>
    </row>
    <row r="404" s="17" customFormat="1" ht="12.75">
      <c r="Q404" s="18"/>
    </row>
    <row r="405" s="17" customFormat="1" ht="12.75">
      <c r="Q405" s="18"/>
    </row>
    <row r="406" s="17" customFormat="1" ht="12.75">
      <c r="Q406" s="18"/>
    </row>
    <row r="407" s="17" customFormat="1" ht="12.75">
      <c r="Q407" s="18"/>
    </row>
    <row r="408" s="17" customFormat="1" ht="12.75">
      <c r="Q408" s="18"/>
    </row>
    <row r="409" s="17" customFormat="1" ht="12.75">
      <c r="Q409" s="18"/>
    </row>
    <row r="410" s="17" customFormat="1" ht="12.75">
      <c r="Q410" s="18"/>
    </row>
    <row r="411" s="17" customFormat="1" ht="12.75">
      <c r="Q411" s="18"/>
    </row>
    <row r="412" s="17" customFormat="1" ht="12.75">
      <c r="Q412" s="18"/>
    </row>
    <row r="413" s="17" customFormat="1" ht="12.75">
      <c r="Q413" s="18"/>
    </row>
    <row r="414" s="17" customFormat="1" ht="12.75">
      <c r="Q414" s="18"/>
    </row>
    <row r="415" spans="1:17" s="17" customFormat="1" ht="12.75">
      <c r="A415" s="1"/>
      <c r="Q415" s="18"/>
    </row>
    <row r="416" s="17" customFormat="1" ht="12.75">
      <c r="Q416" s="18"/>
    </row>
    <row r="417" spans="1:17" s="17" customFormat="1" ht="12.75">
      <c r="A417" s="1"/>
      <c r="Q417" s="18"/>
    </row>
    <row r="418" s="17" customFormat="1" ht="12.75">
      <c r="Q418" s="18"/>
    </row>
    <row r="419" spans="2:17" s="17" customFormat="1" ht="12.75">
      <c r="B419" s="1"/>
      <c r="C419" s="1"/>
      <c r="D419" s="1"/>
      <c r="E419" s="1"/>
      <c r="F419" s="1"/>
      <c r="G419" s="1"/>
      <c r="Q419" s="18"/>
    </row>
    <row r="420" s="17" customFormat="1" ht="12.75">
      <c r="Q420" s="18"/>
    </row>
    <row r="421" spans="2:17" s="17" customFormat="1" ht="12.75">
      <c r="B421" s="1"/>
      <c r="C421" s="1"/>
      <c r="D421" s="1"/>
      <c r="E421" s="1"/>
      <c r="F421" s="1"/>
      <c r="G421" s="1"/>
      <c r="Q421" s="18"/>
    </row>
    <row r="422" spans="8:17" s="17" customFormat="1" ht="12.75">
      <c r="H422" s="20"/>
      <c r="Q422" s="18"/>
    </row>
    <row r="423" spans="8:17" s="17" customFormat="1" ht="12.75">
      <c r="H423" s="20"/>
      <c r="Q423" s="18"/>
    </row>
    <row r="424" spans="8:17" s="17" customFormat="1" ht="12.75">
      <c r="H424" s="20"/>
      <c r="Q424" s="18"/>
    </row>
    <row r="425" spans="8:17" s="17" customFormat="1" ht="12.75">
      <c r="H425" s="20"/>
      <c r="Q425" s="18"/>
    </row>
    <row r="426" spans="8:17" s="17" customFormat="1" ht="12.75">
      <c r="H426" s="20"/>
      <c r="Q426" s="18"/>
    </row>
    <row r="427" spans="8:17" s="17" customFormat="1" ht="12.75">
      <c r="H427" s="20"/>
      <c r="Q427" s="18"/>
    </row>
    <row r="428" spans="4:17" s="17" customFormat="1" ht="18">
      <c r="D428" s="14"/>
      <c r="H428" s="20"/>
      <c r="Q428" s="18"/>
    </row>
    <row r="429" spans="2:17" s="17" customFormat="1" ht="12.75">
      <c r="B429" s="1"/>
      <c r="E429" s="1"/>
      <c r="F429" s="1"/>
      <c r="H429" s="9"/>
      <c r="Q429" s="18"/>
    </row>
    <row r="430" spans="2:17" s="17" customFormat="1" ht="12.75">
      <c r="B430" s="1"/>
      <c r="C430" s="1"/>
      <c r="D430" s="1"/>
      <c r="F430" s="1"/>
      <c r="H430" s="9"/>
      <c r="Q430" s="18"/>
    </row>
    <row r="431" spans="2:17" s="17" customFormat="1" ht="12.75">
      <c r="B431" s="1"/>
      <c r="C431" s="48"/>
      <c r="D431" s="48"/>
      <c r="E431" s="48"/>
      <c r="F431" s="48"/>
      <c r="G431" s="48"/>
      <c r="H431" s="7"/>
      <c r="Q431" s="18"/>
    </row>
    <row r="432" spans="2:17" s="17" customFormat="1" ht="12.75">
      <c r="B432" s="1"/>
      <c r="C432" s="1"/>
      <c r="D432" s="1"/>
      <c r="F432" s="1"/>
      <c r="H432" s="9"/>
      <c r="Q432" s="18"/>
    </row>
    <row r="433" spans="5:17" s="17" customFormat="1" ht="12.75">
      <c r="E433" s="18"/>
      <c r="H433" s="20"/>
      <c r="Q433" s="18"/>
    </row>
    <row r="434" spans="5:17" s="17" customFormat="1" ht="12.75">
      <c r="E434" s="18"/>
      <c r="H434" s="20"/>
      <c r="Q434" s="18"/>
    </row>
    <row r="435" spans="5:17" s="17" customFormat="1" ht="12.75">
      <c r="E435" s="18"/>
      <c r="H435" s="20"/>
      <c r="Q435" s="18"/>
    </row>
    <row r="436" spans="2:17" s="17" customFormat="1" ht="12.75">
      <c r="B436" s="1"/>
      <c r="H436" s="20"/>
      <c r="Q436" s="18"/>
    </row>
    <row r="437" spans="2:18" s="17" customFormat="1" ht="12.75">
      <c r="B437" s="1"/>
      <c r="H437" s="20"/>
      <c r="R437" s="18"/>
    </row>
    <row r="438" spans="2:18" s="17" customFormat="1" ht="12.75">
      <c r="B438" s="1"/>
      <c r="E438" s="1"/>
      <c r="F438" s="1"/>
      <c r="H438" s="20"/>
      <c r="R438" s="18"/>
    </row>
    <row r="439" spans="2:18" s="17" customFormat="1" ht="12.75">
      <c r="B439" s="1"/>
      <c r="E439" s="1"/>
      <c r="F439" s="1"/>
      <c r="H439" s="20"/>
      <c r="R439" s="18"/>
    </row>
    <row r="440" spans="8:18" s="17" customFormat="1" ht="12.75">
      <c r="H440" s="20"/>
      <c r="R440" s="18"/>
    </row>
    <row r="441" spans="8:18" s="17" customFormat="1" ht="12.75">
      <c r="H441" s="20"/>
      <c r="R441" s="18"/>
    </row>
    <row r="442" spans="8:18" s="17" customFormat="1" ht="12.75">
      <c r="H442" s="20"/>
      <c r="R442" s="18"/>
    </row>
    <row r="443" spans="8:18" s="17" customFormat="1" ht="12.75">
      <c r="H443" s="20"/>
      <c r="R443" s="18"/>
    </row>
    <row r="444" spans="8:18" s="17" customFormat="1" ht="12.75">
      <c r="H444" s="20"/>
      <c r="R444" s="18"/>
    </row>
    <row r="445" spans="3:18" s="17" customFormat="1" ht="12.75">
      <c r="C445" s="1"/>
      <c r="D445" s="1"/>
      <c r="E445" s="1"/>
      <c r="F445" s="5"/>
      <c r="G445" s="1"/>
      <c r="H445" s="9"/>
      <c r="R445" s="18"/>
    </row>
    <row r="446" spans="8:18" s="17" customFormat="1" ht="12.75">
      <c r="H446" s="20"/>
      <c r="R446" s="18"/>
    </row>
    <row r="447" spans="2:18" s="17" customFormat="1" ht="12.75">
      <c r="B447" s="1"/>
      <c r="C447" s="1"/>
      <c r="D447" s="1"/>
      <c r="E447" s="5"/>
      <c r="H447" s="20"/>
      <c r="R447" s="18"/>
    </row>
    <row r="448" spans="6:18" s="17" customFormat="1" ht="12.75">
      <c r="F448" s="1"/>
      <c r="G448" s="1"/>
      <c r="H448" s="9"/>
      <c r="R448" s="18"/>
    </row>
    <row r="449" spans="8:18" s="17" customFormat="1" ht="12.75">
      <c r="H449" s="9"/>
      <c r="R449" s="18"/>
    </row>
    <row r="450" spans="2:18" s="17" customFormat="1" ht="12.75">
      <c r="B450" s="1"/>
      <c r="C450" s="1"/>
      <c r="D450" s="1"/>
      <c r="E450" s="1"/>
      <c r="F450" s="1"/>
      <c r="G450" s="1"/>
      <c r="H450" s="1"/>
      <c r="R450" s="18"/>
    </row>
    <row r="451" spans="6:18" s="17" customFormat="1" ht="12.75">
      <c r="F451" s="1"/>
      <c r="G451" s="1"/>
      <c r="H451" s="9"/>
      <c r="R451" s="18"/>
    </row>
    <row r="452" spans="2:18" s="17" customFormat="1" ht="12.75">
      <c r="B452" s="1"/>
      <c r="C452" s="1"/>
      <c r="D452" s="1"/>
      <c r="E452" s="5"/>
      <c r="H452" s="20"/>
      <c r="R452" s="18"/>
    </row>
    <row r="453" spans="8:18" s="17" customFormat="1" ht="12.75">
      <c r="H453" s="20"/>
      <c r="R453" s="18"/>
    </row>
    <row r="454" spans="8:18" s="17" customFormat="1" ht="12.75">
      <c r="H454" s="20"/>
      <c r="R454" s="18"/>
    </row>
    <row r="455" spans="3:18" s="17" customFormat="1" ht="12.75">
      <c r="C455" s="1"/>
      <c r="F455" s="1"/>
      <c r="G455" s="1"/>
      <c r="H455" s="1"/>
      <c r="R455" s="18"/>
    </row>
    <row r="456" spans="3:18" s="17" customFormat="1" ht="12.75">
      <c r="C456" s="1"/>
      <c r="F456" s="1"/>
      <c r="G456" s="1"/>
      <c r="H456" s="20"/>
      <c r="R456" s="18"/>
    </row>
    <row r="457" spans="2:18" s="17" customFormat="1" ht="12.75">
      <c r="B457" s="47"/>
      <c r="C457" s="47"/>
      <c r="D457" s="47"/>
      <c r="E457" s="47"/>
      <c r="F457" s="47"/>
      <c r="G457" s="47"/>
      <c r="H457" s="47"/>
      <c r="R457" s="18"/>
    </row>
    <row r="458" spans="8:18" s="17" customFormat="1" ht="12.75">
      <c r="H458" s="20"/>
      <c r="R458" s="18"/>
    </row>
    <row r="459" spans="8:18" s="17" customFormat="1" ht="12.75">
      <c r="H459" s="20"/>
      <c r="R459" s="18"/>
    </row>
    <row r="460" spans="3:18" s="17" customFormat="1" ht="12.75">
      <c r="C460" s="1"/>
      <c r="F460" s="1"/>
      <c r="G460" s="1"/>
      <c r="H460" s="9"/>
      <c r="R460" s="18"/>
    </row>
    <row r="461" spans="3:18" s="17" customFormat="1" ht="12.75">
      <c r="C461" s="1"/>
      <c r="F461" s="1"/>
      <c r="G461" s="1"/>
      <c r="H461" s="20"/>
      <c r="R461" s="18"/>
    </row>
    <row r="462" spans="2:18" s="17" customFormat="1" ht="12.75">
      <c r="B462" s="1"/>
      <c r="C462" s="1"/>
      <c r="D462" s="1"/>
      <c r="E462" s="1"/>
      <c r="F462" s="5"/>
      <c r="H462" s="9"/>
      <c r="R462" s="18"/>
    </row>
    <row r="463" spans="8:18" s="17" customFormat="1" ht="12.75">
      <c r="H463" s="20"/>
      <c r="R463" s="18"/>
    </row>
    <row r="464" spans="6:18" s="17" customFormat="1" ht="12.75">
      <c r="F464" s="1"/>
      <c r="G464" s="1"/>
      <c r="H464" s="9"/>
      <c r="R464" s="18"/>
    </row>
    <row r="465" spans="3:18" s="17" customFormat="1" ht="12.75">
      <c r="C465" s="26"/>
      <c r="H465" s="20"/>
      <c r="R465" s="18"/>
    </row>
    <row r="466" spans="2:18" s="17" customFormat="1" ht="12.75">
      <c r="B466" s="1"/>
      <c r="C466" s="1"/>
      <c r="F466" s="12"/>
      <c r="H466" s="20"/>
      <c r="R466" s="18"/>
    </row>
    <row r="467" spans="8:18" s="17" customFormat="1" ht="12.75">
      <c r="H467" s="20"/>
      <c r="R467" s="18"/>
    </row>
    <row r="468" spans="8:18" s="17" customFormat="1" ht="12.75">
      <c r="H468" s="20"/>
      <c r="R468" s="18"/>
    </row>
    <row r="469" spans="8:18" s="17" customFormat="1" ht="12.75">
      <c r="H469" s="20"/>
      <c r="R469" s="18"/>
    </row>
    <row r="470" spans="8:18" s="17" customFormat="1" ht="12.75">
      <c r="H470" s="20"/>
      <c r="R470" s="18"/>
    </row>
    <row r="471" spans="8:18" s="17" customFormat="1" ht="12.75">
      <c r="H471" s="20"/>
      <c r="R471" s="18"/>
    </row>
    <row r="472" spans="8:18" s="17" customFormat="1" ht="12.75">
      <c r="H472" s="20"/>
      <c r="R472" s="18"/>
    </row>
    <row r="473" spans="8:18" s="17" customFormat="1" ht="12.75">
      <c r="H473" s="20"/>
      <c r="R473" s="18"/>
    </row>
    <row r="474" spans="8:18" s="17" customFormat="1" ht="12.75">
      <c r="H474" s="20"/>
      <c r="R474" s="18"/>
    </row>
    <row r="475" spans="6:18" s="17" customFormat="1" ht="12.75">
      <c r="F475" s="1"/>
      <c r="G475" s="1"/>
      <c r="H475" s="1"/>
      <c r="R475" s="18"/>
    </row>
    <row r="476" spans="6:18" s="17" customFormat="1" ht="12.75">
      <c r="F476" s="1"/>
      <c r="G476" s="1"/>
      <c r="H476" s="20"/>
      <c r="R476" s="18"/>
    </row>
    <row r="477" spans="2:18" s="17" customFormat="1" ht="12.75">
      <c r="B477" s="1"/>
      <c r="C477" s="1"/>
      <c r="F477" s="1"/>
      <c r="H477" s="20"/>
      <c r="R477" s="18"/>
    </row>
    <row r="478" spans="8:18" s="17" customFormat="1" ht="12.75">
      <c r="H478" s="20"/>
      <c r="R478" s="18"/>
    </row>
    <row r="479" spans="8:18" s="17" customFormat="1" ht="12.75">
      <c r="H479" s="20"/>
      <c r="R479" s="18"/>
    </row>
    <row r="480" spans="8:18" s="17" customFormat="1" ht="12.75">
      <c r="H480" s="20"/>
      <c r="R480" s="18"/>
    </row>
    <row r="481" spans="8:18" s="17" customFormat="1" ht="12.75">
      <c r="H481" s="20"/>
      <c r="R481" s="18"/>
    </row>
    <row r="482" spans="8:18" s="17" customFormat="1" ht="12.75">
      <c r="H482" s="20"/>
      <c r="R482" s="18"/>
    </row>
    <row r="483" spans="8:18" s="17" customFormat="1" ht="12.75">
      <c r="H483" s="20"/>
      <c r="R483" s="18"/>
    </row>
    <row r="484" spans="8:18" s="17" customFormat="1" ht="12.75">
      <c r="H484" s="20"/>
      <c r="R484" s="18"/>
    </row>
    <row r="485" spans="8:18" s="17" customFormat="1" ht="12.75">
      <c r="H485" s="20"/>
      <c r="R485" s="18"/>
    </row>
    <row r="486" spans="8:18" s="17" customFormat="1" ht="12.75">
      <c r="H486" s="20"/>
      <c r="R486" s="18"/>
    </row>
    <row r="487" spans="8:18" s="17" customFormat="1" ht="12.75">
      <c r="H487" s="20"/>
      <c r="R487" s="18"/>
    </row>
    <row r="488" spans="8:18" s="17" customFormat="1" ht="12.75">
      <c r="H488" s="20"/>
      <c r="R488" s="18"/>
    </row>
    <row r="489" spans="8:18" s="17" customFormat="1" ht="12.75">
      <c r="H489" s="20"/>
      <c r="R489" s="18"/>
    </row>
    <row r="490" spans="8:18" s="17" customFormat="1" ht="12.75">
      <c r="H490" s="20"/>
      <c r="R490" s="18"/>
    </row>
    <row r="491" spans="8:18" s="17" customFormat="1" ht="12.75">
      <c r="H491" s="20"/>
      <c r="R491" s="18"/>
    </row>
    <row r="492" spans="8:18" s="17" customFormat="1" ht="12.75">
      <c r="H492" s="20"/>
      <c r="R492" s="18"/>
    </row>
    <row r="493" spans="8:18" s="17" customFormat="1" ht="12.75">
      <c r="H493" s="20"/>
      <c r="R493" s="18"/>
    </row>
    <row r="494" spans="8:18" s="17" customFormat="1" ht="12.75">
      <c r="H494" s="20"/>
      <c r="R494" s="18"/>
    </row>
    <row r="495" spans="8:18" s="17" customFormat="1" ht="12.75">
      <c r="H495" s="20"/>
      <c r="R495" s="18"/>
    </row>
    <row r="496" spans="8:18" s="17" customFormat="1" ht="12.75">
      <c r="H496" s="20"/>
      <c r="R496" s="18"/>
    </row>
    <row r="497" spans="2:18" s="17" customFormat="1" ht="12.75">
      <c r="B497" s="1"/>
      <c r="C497" s="1"/>
      <c r="D497" s="1"/>
      <c r="E497" s="1"/>
      <c r="F497" s="1"/>
      <c r="G497" s="1"/>
      <c r="H497" s="9"/>
      <c r="R497" s="18"/>
    </row>
    <row r="498" spans="8:18" s="17" customFormat="1" ht="12.75">
      <c r="H498" s="20"/>
      <c r="R498" s="18"/>
    </row>
    <row r="499" spans="2:18" s="17" customFormat="1" ht="12.75">
      <c r="B499" s="1"/>
      <c r="C499" s="1"/>
      <c r="D499" s="1"/>
      <c r="E499" s="1"/>
      <c r="F499" s="5"/>
      <c r="H499" s="20"/>
      <c r="R499" s="18"/>
    </row>
    <row r="500" spans="8:18" s="17" customFormat="1" ht="12.75">
      <c r="H500" s="20"/>
      <c r="R500" s="18"/>
    </row>
    <row r="501" spans="8:18" s="17" customFormat="1" ht="12.75">
      <c r="H501" s="20"/>
      <c r="R501" s="18"/>
    </row>
    <row r="502" spans="8:18" s="17" customFormat="1" ht="12.75">
      <c r="H502" s="20"/>
      <c r="R502" s="18"/>
    </row>
    <row r="503" spans="8:18" s="17" customFormat="1" ht="12.75">
      <c r="H503" s="20"/>
      <c r="R503" s="18"/>
    </row>
    <row r="504" spans="8:18" s="17" customFormat="1" ht="12.75">
      <c r="H504" s="20"/>
      <c r="R504" s="18"/>
    </row>
    <row r="505" spans="8:18" s="17" customFormat="1" ht="12.75">
      <c r="H505" s="20"/>
      <c r="R505" s="18"/>
    </row>
    <row r="506" spans="8:18" s="17" customFormat="1" ht="12.75">
      <c r="H506" s="20"/>
      <c r="R506" s="18"/>
    </row>
    <row r="507" spans="8:18" s="17" customFormat="1" ht="12.75">
      <c r="H507" s="20"/>
      <c r="R507" s="18"/>
    </row>
    <row r="508" spans="8:18" s="17" customFormat="1" ht="12.75">
      <c r="H508" s="20"/>
      <c r="R508" s="18"/>
    </row>
    <row r="509" spans="8:18" s="17" customFormat="1" ht="12.75">
      <c r="H509" s="20"/>
      <c r="R509" s="18"/>
    </row>
    <row r="510" spans="8:18" s="17" customFormat="1" ht="12.75">
      <c r="H510" s="20"/>
      <c r="R510" s="18"/>
    </row>
    <row r="511" spans="8:18" s="17" customFormat="1" ht="12.75">
      <c r="H511" s="20"/>
      <c r="R511" s="18"/>
    </row>
    <row r="512" spans="8:18" s="17" customFormat="1" ht="12.75">
      <c r="H512" s="20"/>
      <c r="R512" s="18"/>
    </row>
    <row r="513" spans="8:18" s="17" customFormat="1" ht="12.75">
      <c r="H513" s="20"/>
      <c r="R513" s="18"/>
    </row>
    <row r="514" spans="8:18" s="17" customFormat="1" ht="12.75">
      <c r="H514" s="20"/>
      <c r="R514" s="18"/>
    </row>
    <row r="515" spans="8:18" s="17" customFormat="1" ht="12.75">
      <c r="H515" s="20"/>
      <c r="R515" s="18"/>
    </row>
    <row r="516" spans="8:18" s="17" customFormat="1" ht="12.75">
      <c r="H516" s="20"/>
      <c r="R516" s="18"/>
    </row>
    <row r="517" spans="8:18" s="17" customFormat="1" ht="12.75">
      <c r="H517" s="20"/>
      <c r="R517" s="18"/>
    </row>
    <row r="518" spans="8:18" s="17" customFormat="1" ht="12.75">
      <c r="H518" s="20"/>
      <c r="R518" s="18"/>
    </row>
    <row r="519" spans="8:18" s="17" customFormat="1" ht="12.75">
      <c r="H519" s="20"/>
      <c r="R519" s="18"/>
    </row>
    <row r="520" spans="2:18" s="17" customFormat="1" ht="12.75">
      <c r="B520" s="1"/>
      <c r="C520" s="1"/>
      <c r="D520" s="1"/>
      <c r="E520" s="1"/>
      <c r="F520" s="1"/>
      <c r="G520" s="1"/>
      <c r="H520" s="1"/>
      <c r="R520" s="18"/>
    </row>
    <row r="521" spans="8:18" s="17" customFormat="1" ht="12.75">
      <c r="H521" s="20"/>
      <c r="R521" s="18"/>
    </row>
    <row r="522" spans="2:18" s="17" customFormat="1" ht="12.75">
      <c r="B522" s="1"/>
      <c r="C522" s="1"/>
      <c r="D522" s="1"/>
      <c r="E522" s="1"/>
      <c r="F522" s="5"/>
      <c r="G522" s="5"/>
      <c r="H522" s="5"/>
      <c r="R522" s="18"/>
    </row>
    <row r="523" spans="8:18" s="17" customFormat="1" ht="12.75">
      <c r="H523" s="20"/>
      <c r="R523" s="18"/>
    </row>
    <row r="524" spans="8:18" s="17" customFormat="1" ht="12.75">
      <c r="H524" s="20"/>
      <c r="R524" s="18"/>
    </row>
    <row r="525" spans="8:18" s="17" customFormat="1" ht="12.75">
      <c r="H525" s="20"/>
      <c r="R525" s="18"/>
    </row>
    <row r="526" spans="8:18" s="17" customFormat="1" ht="12.75">
      <c r="H526" s="20"/>
      <c r="R526" s="18"/>
    </row>
    <row r="527" spans="8:18" s="17" customFormat="1" ht="12.75">
      <c r="H527" s="20"/>
      <c r="R527" s="18"/>
    </row>
    <row r="528" spans="8:18" s="17" customFormat="1" ht="12.75">
      <c r="H528" s="20"/>
      <c r="R528" s="18"/>
    </row>
    <row r="529" spans="8:18" s="17" customFormat="1" ht="12.75">
      <c r="H529" s="20"/>
      <c r="R529" s="18"/>
    </row>
    <row r="530" spans="8:18" s="17" customFormat="1" ht="12.75">
      <c r="H530" s="20"/>
      <c r="R530" s="18"/>
    </row>
    <row r="531" spans="8:18" s="17" customFormat="1" ht="12.75">
      <c r="H531" s="20"/>
      <c r="R531" s="18"/>
    </row>
    <row r="532" spans="8:18" s="17" customFormat="1" ht="12.75">
      <c r="H532" s="20"/>
      <c r="R532" s="18"/>
    </row>
    <row r="533" spans="8:18" s="17" customFormat="1" ht="12.75">
      <c r="H533" s="20"/>
      <c r="R533" s="18"/>
    </row>
    <row r="534" spans="8:18" s="17" customFormat="1" ht="12.75">
      <c r="H534" s="20"/>
      <c r="R534" s="18"/>
    </row>
    <row r="535" spans="8:18" s="17" customFormat="1" ht="12.75">
      <c r="H535" s="20"/>
      <c r="R535" s="18"/>
    </row>
    <row r="536" spans="8:18" s="17" customFormat="1" ht="12.75">
      <c r="H536" s="20"/>
      <c r="R536" s="18"/>
    </row>
    <row r="537" spans="8:18" s="17" customFormat="1" ht="12.75">
      <c r="H537" s="20"/>
      <c r="R537" s="18"/>
    </row>
    <row r="538" spans="8:18" s="17" customFormat="1" ht="12.75">
      <c r="H538" s="20"/>
      <c r="R538" s="18"/>
    </row>
    <row r="539" spans="8:18" s="17" customFormat="1" ht="12.75">
      <c r="H539" s="20"/>
      <c r="R539" s="18"/>
    </row>
    <row r="540" spans="8:18" s="17" customFormat="1" ht="12.75">
      <c r="H540" s="20"/>
      <c r="R540" s="18"/>
    </row>
    <row r="541" spans="8:18" s="17" customFormat="1" ht="12.75">
      <c r="H541" s="20"/>
      <c r="R541" s="18"/>
    </row>
    <row r="542" spans="8:18" s="17" customFormat="1" ht="12.75">
      <c r="H542" s="20"/>
      <c r="R542" s="18"/>
    </row>
    <row r="543" spans="1:18" s="17" customFormat="1" ht="12.75">
      <c r="A543" s="16"/>
      <c r="B543" s="16"/>
      <c r="C543" s="16"/>
      <c r="D543" s="16"/>
      <c r="E543" s="16"/>
      <c r="F543" s="16"/>
      <c r="G543" s="16"/>
      <c r="H543" s="34"/>
      <c r="R543" s="18"/>
    </row>
    <row r="544" spans="1:18" s="17" customFormat="1" ht="12.75">
      <c r="A544" s="16"/>
      <c r="B544" s="16"/>
      <c r="C544" s="16"/>
      <c r="D544" s="16"/>
      <c r="E544" s="16"/>
      <c r="F544" s="16"/>
      <c r="G544" s="16"/>
      <c r="H544" s="34"/>
      <c r="R544" s="18"/>
    </row>
    <row r="545" spans="1:18" s="17" customFormat="1" ht="12.75">
      <c r="A545" s="16"/>
      <c r="B545" s="16"/>
      <c r="C545" s="16"/>
      <c r="D545" s="16"/>
      <c r="E545" s="16"/>
      <c r="F545" s="16"/>
      <c r="G545" s="16"/>
      <c r="H545" s="34"/>
      <c r="R545" s="18"/>
    </row>
    <row r="546" spans="1:18" s="17" customFormat="1" ht="12.75">
      <c r="A546" s="16"/>
      <c r="B546" s="16"/>
      <c r="C546" s="16"/>
      <c r="D546" s="16"/>
      <c r="E546" s="16"/>
      <c r="F546" s="16"/>
      <c r="G546" s="16"/>
      <c r="H546" s="34"/>
      <c r="R546" s="18"/>
    </row>
    <row r="547" spans="1:18" s="17" customFormat="1" ht="12.75">
      <c r="A547" s="16"/>
      <c r="B547" s="16"/>
      <c r="C547" s="16"/>
      <c r="D547" s="16"/>
      <c r="E547" s="16"/>
      <c r="F547" s="16"/>
      <c r="G547" s="16"/>
      <c r="H547" s="34"/>
      <c r="R547" s="18"/>
    </row>
    <row r="548" spans="1:18" s="17" customFormat="1" ht="12.75">
      <c r="A548" s="16"/>
      <c r="B548" s="16"/>
      <c r="C548" s="16"/>
      <c r="D548" s="16"/>
      <c r="E548" s="16"/>
      <c r="F548" s="16"/>
      <c r="G548" s="16"/>
      <c r="H548" s="34"/>
      <c r="R548" s="18"/>
    </row>
    <row r="549" spans="1:18" s="17" customFormat="1" ht="12.75">
      <c r="A549" s="16"/>
      <c r="B549" s="16"/>
      <c r="C549" s="16"/>
      <c r="D549" s="16"/>
      <c r="E549" s="16"/>
      <c r="F549" s="16"/>
      <c r="G549" s="16"/>
      <c r="H549" s="34"/>
      <c r="R549" s="18"/>
    </row>
    <row r="550" spans="1:18" s="17" customFormat="1" ht="12.75">
      <c r="A550" s="16"/>
      <c r="B550" s="16"/>
      <c r="C550" s="16"/>
      <c r="D550" s="16"/>
      <c r="E550" s="16"/>
      <c r="F550" s="16"/>
      <c r="G550" s="16"/>
      <c r="H550" s="34"/>
      <c r="R550" s="18"/>
    </row>
    <row r="551" spans="1:18" s="17" customFormat="1" ht="12.75">
      <c r="A551" s="16"/>
      <c r="B551" s="16"/>
      <c r="C551" s="16"/>
      <c r="D551" s="16"/>
      <c r="E551" s="16"/>
      <c r="F551" s="16"/>
      <c r="G551" s="16"/>
      <c r="H551" s="34"/>
      <c r="R551" s="18"/>
    </row>
    <row r="552" spans="1:18" s="17" customFormat="1" ht="12.75">
      <c r="A552" s="16"/>
      <c r="B552" s="16"/>
      <c r="C552" s="16"/>
      <c r="D552" s="16"/>
      <c r="E552" s="16"/>
      <c r="F552" s="16"/>
      <c r="G552" s="16"/>
      <c r="H552" s="34"/>
      <c r="R552" s="18"/>
    </row>
    <row r="553" spans="1:18" s="17" customFormat="1" ht="12.75">
      <c r="A553" s="16"/>
      <c r="B553" s="16"/>
      <c r="C553" s="16"/>
      <c r="D553" s="16"/>
      <c r="E553" s="16"/>
      <c r="F553" s="16"/>
      <c r="G553" s="16"/>
      <c r="H553" s="34"/>
      <c r="R553" s="18"/>
    </row>
    <row r="554" spans="1:18" s="17" customFormat="1" ht="12.75">
      <c r="A554" s="16"/>
      <c r="B554" s="16"/>
      <c r="C554" s="16"/>
      <c r="D554" s="16"/>
      <c r="E554" s="16"/>
      <c r="F554" s="16"/>
      <c r="G554" s="16"/>
      <c r="H554" s="34"/>
      <c r="R554" s="18"/>
    </row>
    <row r="555" spans="1:18" s="17" customFormat="1" ht="12.75">
      <c r="A555" s="16"/>
      <c r="B555" s="16"/>
      <c r="C555" s="16"/>
      <c r="D555" s="16"/>
      <c r="E555" s="16"/>
      <c r="F555" s="16"/>
      <c r="G555" s="16"/>
      <c r="H555" s="34"/>
      <c r="R555" s="18"/>
    </row>
    <row r="556" spans="1:18" s="17" customFormat="1" ht="12.75">
      <c r="A556" s="16"/>
      <c r="B556" s="16"/>
      <c r="C556" s="16"/>
      <c r="D556" s="16"/>
      <c r="E556" s="16"/>
      <c r="F556" s="16"/>
      <c r="G556" s="16"/>
      <c r="H556" s="34"/>
      <c r="R556" s="18"/>
    </row>
    <row r="557" spans="1:18" s="17" customFormat="1" ht="12.75">
      <c r="A557" s="16"/>
      <c r="B557" s="16"/>
      <c r="C557" s="16"/>
      <c r="D557" s="16"/>
      <c r="E557" s="16"/>
      <c r="F557" s="16"/>
      <c r="G557" s="16"/>
      <c r="H557" s="34"/>
      <c r="R557" s="18"/>
    </row>
    <row r="558" spans="1:18" s="17" customFormat="1" ht="12.75">
      <c r="A558" s="16"/>
      <c r="B558" s="16"/>
      <c r="C558" s="16"/>
      <c r="D558" s="16"/>
      <c r="E558" s="16"/>
      <c r="F558" s="16"/>
      <c r="G558" s="16"/>
      <c r="H558" s="34"/>
      <c r="R558" s="18"/>
    </row>
    <row r="559" spans="1:18" s="17" customFormat="1" ht="12.75">
      <c r="A559" s="16"/>
      <c r="B559" s="16"/>
      <c r="C559" s="16"/>
      <c r="D559" s="16"/>
      <c r="E559" s="16"/>
      <c r="F559" s="16"/>
      <c r="G559" s="16"/>
      <c r="H559" s="34"/>
      <c r="R559" s="18"/>
    </row>
    <row r="560" spans="1:18" s="17" customFormat="1" ht="12.75">
      <c r="A560" s="16"/>
      <c r="B560" s="16"/>
      <c r="C560" s="16"/>
      <c r="D560" s="16"/>
      <c r="E560" s="16"/>
      <c r="F560" s="16"/>
      <c r="G560" s="16"/>
      <c r="H560" s="34"/>
      <c r="R560" s="18"/>
    </row>
    <row r="561" spans="1:18" s="17" customFormat="1" ht="12.75">
      <c r="A561" s="16"/>
      <c r="B561" s="16"/>
      <c r="C561" s="16"/>
      <c r="D561" s="16"/>
      <c r="E561" s="16"/>
      <c r="F561" s="16"/>
      <c r="G561" s="16"/>
      <c r="H561" s="34"/>
      <c r="R561" s="18"/>
    </row>
    <row r="562" spans="1:18" s="17" customFormat="1" ht="12.75">
      <c r="A562" s="16"/>
      <c r="B562" s="16"/>
      <c r="C562" s="16"/>
      <c r="D562" s="16"/>
      <c r="E562" s="16"/>
      <c r="F562" s="16"/>
      <c r="G562" s="16"/>
      <c r="H562" s="34"/>
      <c r="R562" s="18"/>
    </row>
    <row r="563" spans="1:18" s="17" customFormat="1" ht="12.75">
      <c r="A563" s="16"/>
      <c r="B563" s="16"/>
      <c r="C563" s="16"/>
      <c r="D563" s="16"/>
      <c r="E563" s="16"/>
      <c r="F563" s="16"/>
      <c r="G563" s="16"/>
      <c r="H563" s="34"/>
      <c r="R563" s="18"/>
    </row>
    <row r="564" spans="1:18" s="17" customFormat="1" ht="12.75">
      <c r="A564" s="16"/>
      <c r="B564" s="16"/>
      <c r="C564" s="16"/>
      <c r="D564" s="16"/>
      <c r="E564" s="16"/>
      <c r="F564" s="16"/>
      <c r="G564" s="16"/>
      <c r="H564" s="34"/>
      <c r="R564" s="18"/>
    </row>
    <row r="565" spans="1:18" s="17" customFormat="1" ht="12.75">
      <c r="A565" s="16"/>
      <c r="B565" s="16"/>
      <c r="C565" s="16"/>
      <c r="D565" s="16"/>
      <c r="E565" s="16"/>
      <c r="F565" s="16"/>
      <c r="G565" s="16"/>
      <c r="H565" s="34"/>
      <c r="R565" s="18"/>
    </row>
    <row r="566" spans="1:18" s="17" customFormat="1" ht="12.75">
      <c r="A566" s="16"/>
      <c r="B566" s="16"/>
      <c r="C566" s="16"/>
      <c r="D566" s="16"/>
      <c r="E566" s="16"/>
      <c r="F566" s="16"/>
      <c r="G566" s="16"/>
      <c r="H566" s="34"/>
      <c r="R566" s="18"/>
    </row>
    <row r="567" spans="1:18" s="17" customFormat="1" ht="12.75">
      <c r="A567" s="16"/>
      <c r="B567" s="16"/>
      <c r="C567" s="16"/>
      <c r="D567" s="16"/>
      <c r="E567" s="16"/>
      <c r="F567" s="16"/>
      <c r="G567" s="16"/>
      <c r="H567" s="34"/>
      <c r="R567" s="18"/>
    </row>
    <row r="568" spans="1:18" s="17" customFormat="1" ht="12.75">
      <c r="A568" s="16"/>
      <c r="B568" s="16"/>
      <c r="C568" s="16"/>
      <c r="D568" s="16"/>
      <c r="E568" s="16"/>
      <c r="F568" s="16"/>
      <c r="G568" s="16"/>
      <c r="H568" s="34"/>
      <c r="R568" s="18"/>
    </row>
    <row r="569" spans="1:18" s="17" customFormat="1" ht="12.75">
      <c r="A569" s="16"/>
      <c r="B569" s="16"/>
      <c r="C569" s="16"/>
      <c r="D569" s="16"/>
      <c r="E569" s="16"/>
      <c r="F569" s="16"/>
      <c r="G569" s="16"/>
      <c r="H569" s="34"/>
      <c r="R569" s="18"/>
    </row>
    <row r="570" spans="1:18" s="17" customFormat="1" ht="12.75">
      <c r="A570" s="16"/>
      <c r="B570" s="16"/>
      <c r="C570" s="16"/>
      <c r="D570" s="16"/>
      <c r="E570" s="16"/>
      <c r="F570" s="16"/>
      <c r="G570" s="16"/>
      <c r="H570" s="34"/>
      <c r="R570" s="18"/>
    </row>
    <row r="571" spans="1:18" s="17" customFormat="1" ht="12.75">
      <c r="A571" s="16"/>
      <c r="B571" s="16"/>
      <c r="C571" s="16"/>
      <c r="D571" s="16"/>
      <c r="E571" s="16"/>
      <c r="F571" s="16"/>
      <c r="G571" s="16"/>
      <c r="H571" s="34"/>
      <c r="R571" s="18"/>
    </row>
    <row r="572" spans="1:18" s="17" customFormat="1" ht="12.75">
      <c r="A572" s="16"/>
      <c r="B572" s="16"/>
      <c r="C572" s="16"/>
      <c r="D572" s="16"/>
      <c r="E572" s="16"/>
      <c r="F572" s="16"/>
      <c r="G572" s="16"/>
      <c r="H572" s="34"/>
      <c r="R572" s="18"/>
    </row>
    <row r="573" spans="1:18" s="17" customFormat="1" ht="12.75">
      <c r="A573" s="16"/>
      <c r="B573" s="16"/>
      <c r="C573" s="16"/>
      <c r="D573" s="16"/>
      <c r="E573" s="16"/>
      <c r="F573" s="16"/>
      <c r="G573" s="16"/>
      <c r="H573" s="34"/>
      <c r="R573" s="18"/>
    </row>
    <row r="574" spans="1:18" s="17" customFormat="1" ht="12.75">
      <c r="A574" s="16"/>
      <c r="B574" s="16"/>
      <c r="C574" s="16"/>
      <c r="D574" s="16"/>
      <c r="E574" s="16"/>
      <c r="F574" s="16"/>
      <c r="G574" s="16"/>
      <c r="H574" s="34"/>
      <c r="R574" s="18"/>
    </row>
    <row r="575" spans="1:18" s="17" customFormat="1" ht="12.75">
      <c r="A575" s="16"/>
      <c r="B575" s="16"/>
      <c r="C575" s="16"/>
      <c r="D575" s="16"/>
      <c r="E575" s="16"/>
      <c r="F575" s="16"/>
      <c r="G575" s="16"/>
      <c r="H575" s="34"/>
      <c r="R575" s="18"/>
    </row>
    <row r="576" spans="1:18" s="17" customFormat="1" ht="12.75">
      <c r="A576" s="16"/>
      <c r="B576" s="16"/>
      <c r="C576" s="16"/>
      <c r="D576" s="16"/>
      <c r="E576" s="16"/>
      <c r="F576" s="16"/>
      <c r="G576" s="16"/>
      <c r="H576" s="34"/>
      <c r="R576" s="18"/>
    </row>
    <row r="577" spans="1:18" s="17" customFormat="1" ht="12.75">
      <c r="A577" s="16"/>
      <c r="B577" s="16"/>
      <c r="C577" s="16"/>
      <c r="D577" s="16"/>
      <c r="E577" s="16"/>
      <c r="F577" s="16"/>
      <c r="G577" s="16"/>
      <c r="H577" s="34"/>
      <c r="R577" s="18"/>
    </row>
    <row r="578" spans="1:18" s="17" customFormat="1" ht="12.75">
      <c r="A578" s="16"/>
      <c r="B578" s="16"/>
      <c r="C578" s="16"/>
      <c r="D578" s="16"/>
      <c r="E578" s="16"/>
      <c r="F578" s="16"/>
      <c r="G578" s="16"/>
      <c r="H578" s="34"/>
      <c r="R578" s="18"/>
    </row>
    <row r="579" spans="1:18" s="17" customFormat="1" ht="12.75">
      <c r="A579" s="16"/>
      <c r="B579" s="16"/>
      <c r="C579" s="16"/>
      <c r="D579" s="16"/>
      <c r="E579" s="16"/>
      <c r="F579" s="16"/>
      <c r="G579" s="16"/>
      <c r="H579" s="34"/>
      <c r="R579" s="18"/>
    </row>
    <row r="580" spans="1:18" s="17" customFormat="1" ht="12.75">
      <c r="A580" s="16"/>
      <c r="B580" s="16"/>
      <c r="C580" s="16"/>
      <c r="D580" s="16"/>
      <c r="E580" s="16"/>
      <c r="F580" s="16"/>
      <c r="G580" s="16"/>
      <c r="H580" s="34"/>
      <c r="R580" s="18"/>
    </row>
    <row r="581" spans="1:18" s="17" customFormat="1" ht="12.75">
      <c r="A581" s="16"/>
      <c r="B581" s="16"/>
      <c r="C581" s="16"/>
      <c r="D581" s="16"/>
      <c r="E581" s="16"/>
      <c r="F581" s="16"/>
      <c r="G581" s="16"/>
      <c r="H581" s="34"/>
      <c r="R581" s="18"/>
    </row>
    <row r="582" spans="1:18" s="17" customFormat="1" ht="12.75">
      <c r="A582" s="16"/>
      <c r="B582" s="16"/>
      <c r="C582" s="16"/>
      <c r="D582" s="16"/>
      <c r="E582" s="16"/>
      <c r="F582" s="16"/>
      <c r="G582" s="16"/>
      <c r="H582" s="34"/>
      <c r="R582" s="18"/>
    </row>
    <row r="583" spans="1:18" s="17" customFormat="1" ht="12.75">
      <c r="A583" s="16"/>
      <c r="B583" s="16"/>
      <c r="C583" s="16"/>
      <c r="D583" s="16"/>
      <c r="E583" s="16"/>
      <c r="F583" s="16"/>
      <c r="G583" s="16"/>
      <c r="H583" s="34"/>
      <c r="R583" s="18"/>
    </row>
    <row r="584" spans="1:18" s="17" customFormat="1" ht="12.75">
      <c r="A584" s="16"/>
      <c r="B584" s="16"/>
      <c r="C584" s="16"/>
      <c r="D584" s="16"/>
      <c r="E584" s="16"/>
      <c r="F584" s="16"/>
      <c r="G584" s="16"/>
      <c r="H584" s="34"/>
      <c r="R584" s="18"/>
    </row>
    <row r="585" spans="1:18" s="17" customFormat="1" ht="12.75">
      <c r="A585" s="16"/>
      <c r="B585" s="16"/>
      <c r="C585" s="16"/>
      <c r="D585" s="16"/>
      <c r="E585" s="16"/>
      <c r="F585" s="16"/>
      <c r="G585" s="16"/>
      <c r="H585" s="34"/>
      <c r="R585" s="18"/>
    </row>
    <row r="586" spans="1:18" s="17" customFormat="1" ht="12.75">
      <c r="A586" s="16"/>
      <c r="B586" s="16"/>
      <c r="C586" s="16"/>
      <c r="D586" s="16"/>
      <c r="E586" s="16"/>
      <c r="F586" s="16"/>
      <c r="G586" s="16"/>
      <c r="H586" s="34"/>
      <c r="R586" s="18"/>
    </row>
    <row r="587" spans="1:18" s="17" customFormat="1" ht="12.75">
      <c r="A587" s="16"/>
      <c r="B587" s="16"/>
      <c r="C587" s="16"/>
      <c r="D587" s="16"/>
      <c r="E587" s="16"/>
      <c r="F587" s="16"/>
      <c r="G587" s="16"/>
      <c r="H587" s="34"/>
      <c r="R587" s="18"/>
    </row>
    <row r="588" spans="1:18" s="17" customFormat="1" ht="12.75">
      <c r="A588" s="16"/>
      <c r="B588" s="16"/>
      <c r="C588" s="16"/>
      <c r="D588" s="16"/>
      <c r="E588" s="16"/>
      <c r="F588" s="16"/>
      <c r="G588" s="16"/>
      <c r="H588" s="34"/>
      <c r="R588" s="18"/>
    </row>
    <row r="589" spans="1:18" s="17" customFormat="1" ht="12.75">
      <c r="A589" s="16"/>
      <c r="B589" s="16"/>
      <c r="C589" s="16"/>
      <c r="D589" s="16"/>
      <c r="E589" s="16"/>
      <c r="F589" s="16"/>
      <c r="G589" s="16"/>
      <c r="H589" s="34"/>
      <c r="R589" s="18"/>
    </row>
    <row r="590" spans="1:18" s="17" customFormat="1" ht="12.75">
      <c r="A590" s="16"/>
      <c r="B590" s="16"/>
      <c r="C590" s="16"/>
      <c r="D590" s="16"/>
      <c r="E590" s="16"/>
      <c r="F590" s="16"/>
      <c r="G590" s="16"/>
      <c r="H590" s="34"/>
      <c r="R590" s="18"/>
    </row>
    <row r="591" spans="1:18" s="17" customFormat="1" ht="12.75">
      <c r="A591" s="16"/>
      <c r="B591" s="16"/>
      <c r="C591" s="16"/>
      <c r="D591" s="16"/>
      <c r="E591" s="16"/>
      <c r="F591" s="16"/>
      <c r="G591" s="16"/>
      <c r="H591" s="34"/>
      <c r="R591" s="18"/>
    </row>
    <row r="592" spans="1:18" s="17" customFormat="1" ht="12.75">
      <c r="A592" s="16"/>
      <c r="B592" s="16"/>
      <c r="C592" s="16"/>
      <c r="D592" s="16"/>
      <c r="E592" s="16"/>
      <c r="F592" s="16"/>
      <c r="G592" s="16"/>
      <c r="H592" s="34"/>
      <c r="R592" s="18"/>
    </row>
    <row r="593" spans="1:18" s="17" customFormat="1" ht="12.75">
      <c r="A593" s="16"/>
      <c r="B593" s="16"/>
      <c r="C593" s="16"/>
      <c r="D593" s="16"/>
      <c r="E593" s="16"/>
      <c r="F593" s="16"/>
      <c r="G593" s="16"/>
      <c r="H593" s="34"/>
      <c r="R593" s="18"/>
    </row>
    <row r="594" spans="1:18" s="17" customFormat="1" ht="12.75">
      <c r="A594" s="16"/>
      <c r="B594" s="16"/>
      <c r="C594" s="16"/>
      <c r="D594" s="16"/>
      <c r="E594" s="16"/>
      <c r="F594" s="16"/>
      <c r="G594" s="16"/>
      <c r="H594" s="34"/>
      <c r="R594" s="18"/>
    </row>
    <row r="595" spans="1:18" s="17" customFormat="1" ht="12.75">
      <c r="A595" s="16"/>
      <c r="B595" s="16"/>
      <c r="C595" s="16"/>
      <c r="D595" s="16"/>
      <c r="E595" s="16"/>
      <c r="F595" s="16"/>
      <c r="G595" s="16"/>
      <c r="H595" s="34"/>
      <c r="R595" s="18"/>
    </row>
    <row r="596" spans="1:18" s="17" customFormat="1" ht="12.75">
      <c r="A596" s="16"/>
      <c r="B596" s="16"/>
      <c r="C596" s="16"/>
      <c r="D596" s="16"/>
      <c r="E596" s="16"/>
      <c r="F596" s="16"/>
      <c r="G596" s="16"/>
      <c r="H596" s="34"/>
      <c r="R596" s="18"/>
    </row>
    <row r="597" spans="1:18" s="17" customFormat="1" ht="12.75">
      <c r="A597" s="16"/>
      <c r="B597" s="16"/>
      <c r="C597" s="16"/>
      <c r="D597" s="16"/>
      <c r="E597" s="16"/>
      <c r="F597" s="16"/>
      <c r="G597" s="16"/>
      <c r="H597" s="34"/>
      <c r="R597" s="18"/>
    </row>
    <row r="598" spans="1:18" s="17" customFormat="1" ht="12.75">
      <c r="A598" s="16"/>
      <c r="B598" s="16"/>
      <c r="C598" s="16"/>
      <c r="D598" s="16"/>
      <c r="E598" s="16"/>
      <c r="F598" s="16"/>
      <c r="G598" s="16"/>
      <c r="H598" s="34"/>
      <c r="R598" s="18"/>
    </row>
    <row r="599" spans="1:18" s="17" customFormat="1" ht="12.75">
      <c r="A599" s="16"/>
      <c r="B599" s="16"/>
      <c r="C599" s="16"/>
      <c r="D599" s="16"/>
      <c r="E599" s="16"/>
      <c r="F599" s="16"/>
      <c r="G599" s="16"/>
      <c r="H599" s="34"/>
      <c r="R599" s="18"/>
    </row>
    <row r="600" spans="1:18" s="17" customFormat="1" ht="12.75">
      <c r="A600" s="16"/>
      <c r="B600" s="16"/>
      <c r="C600" s="16"/>
      <c r="D600" s="16"/>
      <c r="E600" s="16"/>
      <c r="F600" s="16"/>
      <c r="G600" s="16"/>
      <c r="H600" s="34"/>
      <c r="R600" s="18"/>
    </row>
    <row r="601" spans="1:18" s="17" customFormat="1" ht="12.75">
      <c r="A601" s="16"/>
      <c r="B601" s="16"/>
      <c r="C601" s="16"/>
      <c r="D601" s="16"/>
      <c r="E601" s="16"/>
      <c r="F601" s="16"/>
      <c r="G601" s="16"/>
      <c r="H601" s="34"/>
      <c r="R601" s="18"/>
    </row>
    <row r="602" spans="1:18" s="17" customFormat="1" ht="12.75">
      <c r="A602" s="16"/>
      <c r="B602" s="16"/>
      <c r="C602" s="16"/>
      <c r="D602" s="16"/>
      <c r="E602" s="16"/>
      <c r="F602" s="16"/>
      <c r="G602" s="16"/>
      <c r="H602" s="34"/>
      <c r="R602" s="18"/>
    </row>
    <row r="603" spans="1:18" s="17" customFormat="1" ht="12.75">
      <c r="A603" s="16"/>
      <c r="B603" s="16"/>
      <c r="C603" s="16"/>
      <c r="D603" s="16"/>
      <c r="E603" s="16"/>
      <c r="F603" s="16"/>
      <c r="G603" s="16"/>
      <c r="H603" s="34"/>
      <c r="R603" s="18"/>
    </row>
    <row r="604" spans="1:18" s="17" customFormat="1" ht="12.75">
      <c r="A604" s="16"/>
      <c r="B604" s="16"/>
      <c r="C604" s="16"/>
      <c r="D604" s="16"/>
      <c r="E604" s="16"/>
      <c r="F604" s="16"/>
      <c r="G604" s="16"/>
      <c r="H604" s="34"/>
      <c r="R604" s="18"/>
    </row>
    <row r="605" spans="1:18" s="17" customFormat="1" ht="12.75">
      <c r="A605" s="16"/>
      <c r="B605" s="16"/>
      <c r="C605" s="16"/>
      <c r="D605" s="16"/>
      <c r="E605" s="16"/>
      <c r="F605" s="16"/>
      <c r="G605" s="16"/>
      <c r="H605" s="34"/>
      <c r="R605" s="18"/>
    </row>
    <row r="606" spans="1:18" s="17" customFormat="1" ht="12.75">
      <c r="A606" s="16"/>
      <c r="B606" s="16"/>
      <c r="C606" s="16"/>
      <c r="D606" s="16"/>
      <c r="E606" s="16"/>
      <c r="F606" s="16"/>
      <c r="G606" s="16"/>
      <c r="H606" s="34"/>
      <c r="R606" s="18"/>
    </row>
    <row r="607" spans="1:18" s="17" customFormat="1" ht="12.75">
      <c r="A607" s="16"/>
      <c r="B607" s="16"/>
      <c r="C607" s="16"/>
      <c r="D607" s="16"/>
      <c r="E607" s="16"/>
      <c r="F607" s="16"/>
      <c r="G607" s="16"/>
      <c r="H607" s="34"/>
      <c r="R607" s="18"/>
    </row>
  </sheetData>
  <mergeCells count="5">
    <mergeCell ref="C431:G431"/>
    <mergeCell ref="B457:H457"/>
    <mergeCell ref="C3:G3"/>
    <mergeCell ref="C222:G222"/>
    <mergeCell ref="B253:G253"/>
  </mergeCells>
  <printOptions/>
  <pageMargins left="0.4330708661417323" right="0.1968503937007874" top="0.1968503937007874" bottom="0.1968503937007874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2014-04-02T10:57:45Z</cp:lastPrinted>
  <dcterms:modified xsi:type="dcterms:W3CDTF">2014-04-23T13:46:32Z</dcterms:modified>
  <cp:category/>
  <cp:version/>
  <cp:contentType/>
  <cp:contentStatus/>
</cp:coreProperties>
</file>